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acos-2018-06\"/>
    </mc:Choice>
  </mc:AlternateContent>
  <xr:revisionPtr revIDLastSave="0" documentId="10_ncr:8100000_{FFE9B969-E349-4BC9-BDFA-C6204B5EF796}" xr6:coauthVersionLast="33" xr6:coauthVersionMax="33" xr10:uidLastSave="{00000000-0000-0000-0000-000000000000}"/>
  <bookViews>
    <workbookView xWindow="0" yWindow="0" windowWidth="14280" windowHeight="13800" xr2:uid="{00000000-000D-0000-FFFF-FFFF00000000}"/>
  </bookViews>
  <sheets>
    <sheet name="AV-TEST" sheetId="6" r:id="rId1"/>
    <sheet name="Calculation" sheetId="11" r:id="rId2"/>
  </sheets>
  <definedNames>
    <definedName name="Compress_a_set_of_files_with_WinRAR_average" localSheetId="1">#REF!</definedName>
    <definedName name="Compress_a_set_of_files_with_WinRAR_average">#REF!</definedName>
    <definedName name="Compress_a_set_of_files_with_WinRAR_deviation" localSheetId="1">#REF!</definedName>
    <definedName name="Compress_a_set_of_files_with_WinRAR_deviation">#REF!</definedName>
    <definedName name="Compress_a_set_of_files_with_WinRAR_programs" localSheetId="1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62913"/>
</workbook>
</file>

<file path=xl/calcChain.xml><?xml version="1.0" encoding="utf-8"?>
<calcChain xmlns="http://schemas.openxmlformats.org/spreadsheetml/2006/main">
  <c r="M43" i="6" l="1"/>
  <c r="L43" i="6"/>
  <c r="K43" i="6"/>
  <c r="J43" i="6"/>
  <c r="I43" i="6"/>
  <c r="H43" i="6"/>
  <c r="G43" i="6"/>
  <c r="F43" i="6"/>
  <c r="M42" i="6"/>
  <c r="L42" i="6"/>
  <c r="K42" i="6"/>
  <c r="J42" i="6"/>
  <c r="I42" i="6"/>
  <c r="H42" i="6"/>
  <c r="G42" i="6"/>
  <c r="F42" i="6"/>
  <c r="M41" i="6"/>
  <c r="M45" i="6" s="1"/>
  <c r="L41" i="6"/>
  <c r="K41" i="6"/>
  <c r="J41" i="6"/>
  <c r="J45" i="6" s="1"/>
  <c r="I41" i="6"/>
  <c r="I45" i="6" s="1"/>
  <c r="H41" i="6"/>
  <c r="G41" i="6"/>
  <c r="F41" i="6"/>
  <c r="F45" i="6" s="1"/>
  <c r="L45" i="6" l="1"/>
  <c r="H45" i="6"/>
  <c r="G45" i="6"/>
  <c r="K45" i="6"/>
  <c r="A1" i="11"/>
  <c r="S32" i="6" l="1"/>
  <c r="R32" i="6"/>
  <c r="P32" i="6"/>
  <c r="O32" i="6"/>
  <c r="S31" i="6"/>
  <c r="R31" i="6"/>
  <c r="P31" i="6"/>
  <c r="O31" i="6"/>
  <c r="S28" i="6"/>
  <c r="R28" i="6"/>
  <c r="P28" i="6"/>
  <c r="O28" i="6"/>
  <c r="S27" i="6"/>
  <c r="R27" i="6"/>
  <c r="P27" i="6"/>
  <c r="O27" i="6"/>
  <c r="D32" i="6" l="1"/>
  <c r="D31" i="6"/>
  <c r="D27" i="6"/>
  <c r="D28" i="6"/>
  <c r="D22" i="6"/>
  <c r="D21" i="6"/>
  <c r="D19" i="6"/>
</calcChain>
</file>

<file path=xl/sharedStrings.xml><?xml version="1.0" encoding="utf-8"?>
<sst xmlns="http://schemas.openxmlformats.org/spreadsheetml/2006/main" count="137" uniqueCount="91">
  <si>
    <t>Product name</t>
  </si>
  <si>
    <t>Language of the tested version</t>
  </si>
  <si>
    <t>Version</t>
  </si>
  <si>
    <t>English</t>
  </si>
  <si>
    <t>Bitdefender</t>
  </si>
  <si>
    <t>Norton Security</t>
  </si>
  <si>
    <t>MINIMUM</t>
  </si>
  <si>
    <t>MAXIMUM</t>
  </si>
  <si>
    <t>AVERAGE</t>
  </si>
  <si>
    <t>MEDIAN</t>
  </si>
  <si>
    <t>(END OF LIST)</t>
  </si>
  <si>
    <t>Symantec</t>
  </si>
  <si>
    <t xml:space="preserve"> </t>
  </si>
  <si>
    <t># They were allowed to update themselves and query their in-the-cloud services. We focused on malware detection, false positives and performance.</t>
  </si>
  <si>
    <t>Reference</t>
  </si>
  <si>
    <t>Average</t>
  </si>
  <si>
    <t>YES</t>
  </si>
  <si>
    <t>Antivirus for Mac</t>
  </si>
  <si>
    <t>Compute MD5 sums for a set of files locally (in seconds)</t>
  </si>
  <si>
    <t>&gt; 99%</t>
  </si>
  <si>
    <t>Write random files (seconds)</t>
  </si>
  <si>
    <t>Kaspersky Lab</t>
  </si>
  <si>
    <t>Intego</t>
  </si>
  <si>
    <t>&gt; 95%</t>
  </si>
  <si>
    <t>Test type: macOS security products</t>
  </si>
  <si>
    <t>Trend Micro</t>
  </si>
  <si>
    <t>Slower download of frequently-used applications</t>
  </si>
  <si>
    <t>Slower copying of files (locally and in a network)</t>
  </si>
  <si>
    <t>False detections of legitimate software as malware during a system scan</t>
  </si>
  <si>
    <t>False warnings concerning certain actions carried out whilst installing and using legitimate software</t>
  </si>
  <si>
    <t xml:space="preserve">PROTECTION: Protection against malware infections (such as viruses, worms or Trojan horses) </t>
  </si>
  <si>
    <t>Detection rate of MacOS PUA samples</t>
  </si>
  <si>
    <t>Detection rate of Windows malware</t>
  </si>
  <si>
    <t>PERFORMANCE: The average impact of the security product on the speed of the computer in daily use</t>
  </si>
  <si>
    <t>USABILITY: Disruptions caused by false positives and false warning messages (lower numbers indicate better results)</t>
  </si>
  <si>
    <t>Real-world use cases</t>
  </si>
  <si>
    <t>Synthetic tests</t>
  </si>
  <si>
    <t>Detection of widespread and prevalent malware discovered in the last 4 months (the AV-TEST reference set)</t>
  </si>
  <si>
    <t>Avast</t>
  </si>
  <si>
    <t>Security</t>
  </si>
  <si>
    <t>F-Secure</t>
  </si>
  <si>
    <t>Safe</t>
  </si>
  <si>
    <t>&gt; 5%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</si>
  <si>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</si>
  <si>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</si>
  <si>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</si>
  <si>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</si>
  <si>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</si>
  <si>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CALCULATION OF THE PROTECTION, PERFORMANCE AND USABILITY SCORES (min=0.0, max=6.0)</t>
  </si>
  <si>
    <t>6.1</t>
  </si>
  <si>
    <t>10.9</t>
  </si>
  <si>
    <t>18.0</t>
  </si>
  <si>
    <t>8.0</t>
  </si>
  <si>
    <t>n/a</t>
  </si>
  <si>
    <t>Review and Certification ID</t>
  </si>
  <si>
    <t>Vendor</t>
  </si>
  <si>
    <t>Website</t>
  </si>
  <si>
    <t>https://www.intego.com/</t>
  </si>
  <si>
    <t>https://www.avast.com/</t>
  </si>
  <si>
    <t>False Positives</t>
  </si>
  <si>
    <t>Avira</t>
  </si>
  <si>
    <t>Antivirus Pro</t>
  </si>
  <si>
    <t>VirusBarrier</t>
  </si>
  <si>
    <t>Internet Security</t>
  </si>
  <si>
    <t>Micro Antivirus</t>
  </si>
  <si>
    <t>&gt; 45%</t>
  </si>
  <si>
    <t>&gt; 30%</t>
  </si>
  <si>
    <t>&gt; 60%</t>
  </si>
  <si>
    <t>Home User MacOS Test, Copyright (c) 2018 AV-TEST GmbH (https://www.av-test.org), Last Update: 2018-06-05 (eh/mm)</t>
  </si>
  <si>
    <t>Test duration: April and May 2018</t>
  </si>
  <si>
    <t>Test platform: macOS High Sierra 10.13.3</t>
  </si>
  <si>
    <t>17.2</t>
  </si>
  <si>
    <t>13.5</t>
  </si>
  <si>
    <t>3.9</t>
  </si>
  <si>
    <t>7.6</t>
  </si>
  <si>
    <t>Calculation of the "False Positive" results (for the static and dynamic detection):</t>
  </si>
  <si>
    <t>- the best possible score in these areas is 6 and the products are loosing points for every failure</t>
  </si>
  <si>
    <t>- in case of the static false positive testing, we will subtract 0.25 point for every less critical and 1 point for every critical false alert</t>
  </si>
  <si>
    <t>- in case of the dynamic false positive testing, we will subtract 0.25 point for every warning message and 0.5 points for every blocked application</t>
  </si>
  <si>
    <t>The calculation of the other tests is following this schema:</t>
  </si>
  <si>
    <t>Points</t>
  </si>
  <si>
    <t>Prevalent malware</t>
  </si>
  <si>
    <t>Performance Impact</t>
  </si>
  <si>
    <t>/</t>
  </si>
  <si>
    <t>https://www.avira.com/</t>
  </si>
  <si>
    <t>https://www.bitdefender.de/</t>
  </si>
  <si>
    <t>https://www.f-secure.com/</t>
  </si>
  <si>
    <t>https://www.kaspersky.com/</t>
  </si>
  <si>
    <t>https://us.norton.com/</t>
  </si>
  <si>
    <t>https://www.trendmicro.com/</t>
  </si>
  <si>
    <t># During April and May 2018 we evaluated 8 home user security products for macOS High Sierra. We always used the most current version of all products for the testing.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</si>
</sst>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13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name val="Arial"/>
      <family val="2"/>
    </font>
    <font>
      <u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fgColor indexed="13"/>
      </patternFill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3" fillId="2" borderId="0"/>
    <xf numFmtId="0" fontId="5" fillId="2" borderId="0"/>
    <xf numFmtId="9" fontId="3" fillId="0" borderId="0" applyFont="0" applyFill="0" applyBorder="0" applyAlignment="0" applyProtection="0"/>
    <xf numFmtId="9" fontId="3" fillId="2" borderId="0" applyFont="0" applyFill="0" applyBorder="0" applyAlignment="0" applyProtection="0"/>
    <xf numFmtId="0" fontId="5" fillId="2" borderId="0"/>
    <xf numFmtId="0" fontId="5" fillId="2" borderId="0"/>
    <xf numFmtId="9" fontId="5" fillId="2" borderId="0" applyFont="0" applyFill="0" applyBorder="0" applyAlignment="0" applyProtection="0"/>
  </cellStyleXfs>
  <cellXfs count="104">
    <xf numFmtId="0" fontId="0" fillId="0" borderId="0" xfId="0"/>
    <xf numFmtId="0" fontId="2" fillId="3" borderId="0" xfId="0" applyFont="1" applyFill="1"/>
    <xf numFmtId="0" fontId="1" fillId="0" borderId="0" xfId="0" applyFont="1"/>
    <xf numFmtId="0" fontId="1" fillId="2" borderId="0" xfId="0" applyFont="1" applyFill="1" applyAlignment="1"/>
    <xf numFmtId="1" fontId="4" fillId="0" borderId="0" xfId="0" applyNumberFormat="1" applyFont="1"/>
    <xf numFmtId="0" fontId="2" fillId="3" borderId="0" xfId="1" applyFont="1" applyFill="1"/>
    <xf numFmtId="0" fontId="1" fillId="3" borderId="0" xfId="1" applyFont="1" applyFill="1"/>
    <xf numFmtId="0" fontId="7" fillId="2" borderId="0" xfId="1" applyFont="1"/>
    <xf numFmtId="0" fontId="1" fillId="2" borderId="0" xfId="1" applyFont="1"/>
    <xf numFmtId="0" fontId="2" fillId="2" borderId="0" xfId="1" applyFont="1"/>
    <xf numFmtId="0" fontId="8" fillId="2" borderId="0" xfId="1" applyFont="1" applyAlignment="1">
      <alignment horizontal="center"/>
    </xf>
    <xf numFmtId="0" fontId="1" fillId="2" borderId="0" xfId="1" applyFont="1" applyAlignment="1">
      <alignment horizontal="center"/>
    </xf>
    <xf numFmtId="0" fontId="1" fillId="3" borderId="0" xfId="1" applyFont="1" applyFill="1" applyAlignment="1">
      <alignment horizontal="center"/>
    </xf>
    <xf numFmtId="0" fontId="2" fillId="4" borderId="0" xfId="1" applyFont="1" applyFill="1"/>
    <xf numFmtId="164" fontId="1" fillId="4" borderId="0" xfId="1" applyNumberFormat="1" applyFont="1" applyFill="1"/>
    <xf numFmtId="164" fontId="1" fillId="4" borderId="0" xfId="1" applyNumberFormat="1" applyFont="1" applyFill="1" applyAlignment="1">
      <alignment wrapText="1"/>
    </xf>
    <xf numFmtId="0" fontId="7" fillId="4" borderId="0" xfId="1" applyFont="1" applyFill="1"/>
    <xf numFmtId="0" fontId="7" fillId="2" borderId="0" xfId="1" applyFont="1" applyAlignment="1">
      <alignment horizontal="center"/>
    </xf>
    <xf numFmtId="164" fontId="7" fillId="2" borderId="0" xfId="1" applyNumberFormat="1" applyFont="1"/>
    <xf numFmtId="164" fontId="7" fillId="4" borderId="0" xfId="1" applyNumberFormat="1" applyFont="1" applyFill="1"/>
    <xf numFmtId="164" fontId="1" fillId="3" borderId="0" xfId="1" applyNumberFormat="1" applyFont="1" applyFill="1"/>
    <xf numFmtId="164" fontId="2" fillId="4" borderId="0" xfId="1" applyNumberFormat="1" applyFont="1" applyFill="1"/>
    <xf numFmtId="164" fontId="2" fillId="3" borderId="0" xfId="1" applyNumberFormat="1" applyFont="1" applyFill="1"/>
    <xf numFmtId="0" fontId="1" fillId="2" borderId="0" xfId="1" applyFont="1" applyFill="1" applyAlignment="1">
      <alignment horizontal="center"/>
    </xf>
    <xf numFmtId="0" fontId="1" fillId="2" borderId="0" xfId="1" applyFont="1" applyFill="1" applyAlignment="1"/>
    <xf numFmtId="4" fontId="7" fillId="2" borderId="0" xfId="1" applyNumberFormat="1" applyFont="1"/>
    <xf numFmtId="4" fontId="6" fillId="2" borderId="0" xfId="1" applyNumberFormat="1" applyFont="1" applyFill="1" applyBorder="1"/>
    <xf numFmtId="4" fontId="9" fillId="2" borderId="0" xfId="1" applyNumberFormat="1" applyFont="1"/>
    <xf numFmtId="165" fontId="1" fillId="3" borderId="0" xfId="1" applyNumberFormat="1" applyFont="1" applyFill="1"/>
    <xf numFmtId="2" fontId="1" fillId="2" borderId="0" xfId="1" applyNumberFormat="1" applyFont="1" applyAlignment="1">
      <alignment wrapText="1"/>
    </xf>
    <xf numFmtId="2" fontId="1" fillId="4" borderId="0" xfId="1" applyNumberFormat="1" applyFont="1" applyFill="1" applyAlignment="1">
      <alignment wrapText="1"/>
    </xf>
    <xf numFmtId="10" fontId="1" fillId="2" borderId="0" xfId="4" quotePrefix="1" applyNumberFormat="1" applyFont="1" applyFill="1" applyBorder="1"/>
    <xf numFmtId="10" fontId="1" fillId="4" borderId="0" xfId="4" quotePrefix="1" applyNumberFormat="1" applyFont="1" applyFill="1" applyBorder="1"/>
    <xf numFmtId="0" fontId="1" fillId="4" borderId="0" xfId="1" applyFont="1" applyFill="1"/>
    <xf numFmtId="9" fontId="7" fillId="2" borderId="0" xfId="1" applyNumberFormat="1" applyFont="1"/>
    <xf numFmtId="0" fontId="1" fillId="4" borderId="0" xfId="1" applyNumberFormat="1" applyFont="1" applyFill="1" applyAlignment="1">
      <alignment wrapText="1"/>
    </xf>
    <xf numFmtId="0" fontId="1" fillId="2" borderId="0" xfId="1" applyNumberFormat="1" applyFont="1" applyAlignment="1">
      <alignment horizontal="center"/>
    </xf>
    <xf numFmtId="2" fontId="1" fillId="2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1" applyFont="1" applyFill="1"/>
    <xf numFmtId="0" fontId="1" fillId="0" borderId="0" xfId="0" quotePrefix="1" applyFont="1"/>
    <xf numFmtId="164" fontId="7" fillId="0" borderId="0" xfId="3" applyNumberFormat="1" applyFont="1"/>
    <xf numFmtId="164" fontId="7" fillId="4" borderId="0" xfId="3" applyNumberFormat="1" applyFont="1" applyFill="1"/>
    <xf numFmtId="9" fontId="7" fillId="0" borderId="0" xfId="3" applyNumberFormat="1" applyFont="1"/>
    <xf numFmtId="164" fontId="1" fillId="0" borderId="0" xfId="1" applyNumberFormat="1" applyFont="1" applyFill="1" applyAlignment="1">
      <alignment horizontal="center"/>
    </xf>
    <xf numFmtId="1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7" fillId="2" borderId="0" xfId="1" applyNumberFormat="1" applyFont="1" applyAlignment="1">
      <alignment horizontal="center"/>
    </xf>
    <xf numFmtId="0" fontId="1" fillId="0" borderId="0" xfId="1" applyFont="1" applyFill="1"/>
    <xf numFmtId="0" fontId="2" fillId="4" borderId="0" xfId="5" applyFont="1" applyFill="1"/>
    <xf numFmtId="0" fontId="1" fillId="0" borderId="0" xfId="0" applyFont="1" applyFill="1"/>
    <xf numFmtId="0" fontId="1" fillId="2" borderId="0" xfId="6" applyFont="1" applyFill="1"/>
    <xf numFmtId="0" fontId="10" fillId="2" borderId="0" xfId="5" applyFont="1"/>
    <xf numFmtId="0" fontId="2" fillId="4" borderId="0" xfId="6" applyFont="1" applyFill="1"/>
    <xf numFmtId="0" fontId="1" fillId="2" borderId="0" xfId="6" applyFont="1"/>
    <xf numFmtId="2" fontId="2" fillId="2" borderId="0" xfId="5" applyNumberFormat="1" applyFont="1"/>
    <xf numFmtId="166" fontId="10" fillId="2" borderId="0" xfId="5" applyNumberFormat="1" applyFont="1"/>
    <xf numFmtId="9" fontId="1" fillId="0" borderId="0" xfId="0" applyNumberFormat="1" applyFont="1"/>
    <xf numFmtId="164" fontId="1" fillId="0" borderId="0" xfId="0" applyNumberFormat="1" applyFont="1"/>
    <xf numFmtId="10" fontId="1" fillId="0" borderId="0" xfId="0" applyNumberFormat="1" applyFont="1" applyAlignment="1">
      <alignment horizontal="right"/>
    </xf>
    <xf numFmtId="164" fontId="7" fillId="2" borderId="0" xfId="1" applyNumberFormat="1" applyFont="1" applyAlignment="1">
      <alignment horizontal="right"/>
    </xf>
    <xf numFmtId="164" fontId="7" fillId="2" borderId="0" xfId="4" applyNumberFormat="1" applyFont="1" applyAlignment="1">
      <alignment horizontal="right"/>
    </xf>
    <xf numFmtId="164" fontId="7" fillId="4" borderId="0" xfId="4" applyNumberFormat="1" applyFont="1" applyFill="1" applyAlignment="1">
      <alignment horizontal="right"/>
    </xf>
    <xf numFmtId="0" fontId="1" fillId="2" borderId="0" xfId="5" applyFont="1" applyFill="1"/>
    <xf numFmtId="49" fontId="1" fillId="2" borderId="0" xfId="5" applyNumberFormat="1" applyFont="1"/>
    <xf numFmtId="9" fontId="1" fillId="0" borderId="0" xfId="3" applyFont="1"/>
    <xf numFmtId="9" fontId="1" fillId="3" borderId="0" xfId="3" applyFont="1" applyFill="1"/>
    <xf numFmtId="9" fontId="1" fillId="2" borderId="0" xfId="3" applyFont="1" applyFill="1" applyAlignment="1">
      <alignment wrapText="1"/>
    </xf>
    <xf numFmtId="9" fontId="1" fillId="4" borderId="0" xfId="3" applyFont="1" applyFill="1" applyAlignment="1">
      <alignment wrapText="1"/>
    </xf>
    <xf numFmtId="9" fontId="2" fillId="3" borderId="0" xfId="3" applyFont="1" applyFill="1"/>
    <xf numFmtId="9" fontId="7" fillId="2" borderId="0" xfId="3" applyFont="1" applyFill="1"/>
    <xf numFmtId="9" fontId="1" fillId="0" borderId="0" xfId="3" applyFont="1" applyAlignment="1">
      <alignment horizontal="right"/>
    </xf>
    <xf numFmtId="9" fontId="1" fillId="0" borderId="0" xfId="3" applyFont="1" applyFill="1" applyAlignment="1">
      <alignment horizontal="center"/>
    </xf>
    <xf numFmtId="9" fontId="1" fillId="2" borderId="0" xfId="3" applyFont="1" applyFill="1" applyAlignment="1">
      <alignment horizontal="center"/>
    </xf>
    <xf numFmtId="9" fontId="7" fillId="2" borderId="0" xfId="1" applyNumberFormat="1" applyFont="1" applyAlignment="1">
      <alignment horizontal="right"/>
    </xf>
    <xf numFmtId="9" fontId="1" fillId="2" borderId="0" xfId="4" applyFont="1" applyFill="1" applyAlignment="1">
      <alignment wrapText="1"/>
    </xf>
    <xf numFmtId="9" fontId="1" fillId="4" borderId="0" xfId="4" applyFont="1" applyFill="1" applyAlignment="1">
      <alignment wrapText="1"/>
    </xf>
    <xf numFmtId="0" fontId="9" fillId="2" borderId="0" xfId="5" quotePrefix="1" applyFont="1"/>
    <xf numFmtId="0" fontId="9" fillId="2" borderId="0" xfId="5" applyFont="1"/>
    <xf numFmtId="166" fontId="10" fillId="6" borderId="0" xfId="5" applyNumberFormat="1" applyFont="1" applyFill="1"/>
    <xf numFmtId="0" fontId="10" fillId="6" borderId="0" xfId="5" applyFont="1" applyFill="1" applyAlignment="1">
      <alignment horizontal="right"/>
    </xf>
    <xf numFmtId="0" fontId="9" fillId="2" borderId="0" xfId="5" applyNumberFormat="1" applyFont="1"/>
    <xf numFmtId="0" fontId="11" fillId="2" borderId="0" xfId="1" applyFont="1" applyFill="1"/>
    <xf numFmtId="0" fontId="3" fillId="2" borderId="0" xfId="1"/>
    <xf numFmtId="0" fontId="12" fillId="2" borderId="0" xfId="5" applyFont="1"/>
    <xf numFmtId="0" fontId="10" fillId="2" borderId="0" xfId="5" applyFont="1" applyAlignment="1">
      <alignment horizontal="left"/>
    </xf>
    <xf numFmtId="10" fontId="9" fillId="2" borderId="0" xfId="5" applyNumberFormat="1" applyFont="1"/>
    <xf numFmtId="10" fontId="9" fillId="2" borderId="0" xfId="7" applyNumberFormat="1" applyFont="1" applyFill="1"/>
    <xf numFmtId="0" fontId="9" fillId="2" borderId="0" xfId="5" quotePrefix="1" applyNumberFormat="1" applyFont="1"/>
    <xf numFmtId="1" fontId="9" fillId="2" borderId="0" xfId="5" applyNumberFormat="1" applyFont="1"/>
    <xf numFmtId="9" fontId="9" fillId="6" borderId="0" xfId="7" applyFont="1" applyFill="1"/>
    <xf numFmtId="0" fontId="9" fillId="6" borderId="0" xfId="5" applyFont="1" applyFill="1"/>
    <xf numFmtId="9" fontId="9" fillId="2" borderId="0" xfId="5" applyNumberFormat="1" applyFont="1"/>
    <xf numFmtId="0" fontId="9" fillId="2" borderId="0" xfId="5" applyFont="1" applyFill="1"/>
    <xf numFmtId="0" fontId="10" fillId="2" borderId="0" xfId="5" applyFont="1" applyFill="1"/>
    <xf numFmtId="10" fontId="9" fillId="2" borderId="0" xfId="5" applyNumberFormat="1" applyFont="1" applyFill="1"/>
    <xf numFmtId="0" fontId="9" fillId="2" borderId="0" xfId="5" applyNumberFormat="1" applyFont="1" applyFill="1"/>
    <xf numFmtId="0" fontId="9" fillId="2" borderId="0" xfId="5" quotePrefix="1" applyNumberFormat="1" applyFont="1" applyFill="1"/>
    <xf numFmtId="10" fontId="9" fillId="6" borderId="0" xfId="5" applyNumberFormat="1" applyFont="1" applyFill="1"/>
    <xf numFmtId="9" fontId="9" fillId="2" borderId="0" xfId="5" applyNumberFormat="1" applyFont="1" applyAlignment="1">
      <alignment horizontal="right"/>
    </xf>
    <xf numFmtId="9" fontId="3" fillId="2" borderId="0" xfId="1" applyNumberFormat="1"/>
    <xf numFmtId="166" fontId="10" fillId="5" borderId="0" xfId="5" applyNumberFormat="1" applyFont="1" applyFill="1"/>
    <xf numFmtId="0" fontId="10" fillId="5" borderId="0" xfId="5" applyFont="1" applyFill="1" applyAlignment="1">
      <alignment horizontal="right"/>
    </xf>
    <xf numFmtId="0" fontId="3" fillId="2" borderId="0" xfId="1" applyAlignment="1">
      <alignment horizontal="center"/>
    </xf>
  </cellXfs>
  <cellStyles count="8">
    <cellStyle name="Prozent" xfId="3" builtinId="5"/>
    <cellStyle name="Prozent 10" xfId="7" xr:uid="{134B067A-ECE1-44A6-9363-0278D0E37AC0}"/>
    <cellStyle name="Prozent 2" xfId="4" xr:uid="{00000000-0005-0000-0000-000001000000}"/>
    <cellStyle name="Standard" xfId="0" builtinId="0"/>
    <cellStyle name="Standard 10" xfId="6" xr:uid="{00000000-0005-0000-0000-000003000000}"/>
    <cellStyle name="Standard 2" xfId="1" xr:uid="{00000000-0005-0000-0000-000004000000}"/>
    <cellStyle name="Standard 2 6" xfId="5" xr:uid="{00000000-0005-0000-0000-000005000000}"/>
    <cellStyle name="Standard 3" xfId="2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"/>
  <sheetViews>
    <sheetView tabSelected="1" zoomScaleNormal="100" workbookViewId="0">
      <selection activeCell="B2" sqref="B2"/>
    </sheetView>
  </sheetViews>
  <sheetFormatPr baseColWidth="10" defaultColWidth="9.1796875" defaultRowHeight="10" x14ac:dyDescent="0.2"/>
  <cols>
    <col min="1" max="1" width="2" style="7" customWidth="1"/>
    <col min="2" max="2" width="69.453125" style="7" customWidth="1"/>
    <col min="3" max="3" width="9.1796875" style="7" bestFit="1" customWidth="1"/>
    <col min="4" max="4" width="9.1796875" style="7" customWidth="1"/>
    <col min="5" max="5" width="0.453125" style="7" customWidth="1"/>
    <col min="6" max="13" width="11.453125" style="7" customWidth="1"/>
    <col min="14" max="14" width="2" style="7" customWidth="1"/>
    <col min="15" max="16" width="11.453125" style="7" customWidth="1"/>
    <col min="17" max="17" width="2" style="7" customWidth="1"/>
    <col min="18" max="19" width="11.453125" style="7" customWidth="1"/>
    <col min="20" max="20" width="2" style="7" customWidth="1"/>
    <col min="21" max="16384" width="9.1796875" style="7"/>
  </cols>
  <sheetData>
    <row r="1" spans="1:20" ht="12" customHeight="1" x14ac:dyDescent="0.25">
      <c r="A1" s="5"/>
      <c r="B1" s="1" t="s">
        <v>68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5"/>
      <c r="O1" s="5"/>
      <c r="P1" s="5"/>
      <c r="Q1" s="5"/>
      <c r="R1" s="5"/>
      <c r="S1" s="5"/>
      <c r="T1" s="5"/>
    </row>
    <row r="2" spans="1:20" ht="12" customHeight="1" x14ac:dyDescent="0.25">
      <c r="A2" s="5"/>
      <c r="B2" s="8"/>
      <c r="N2" s="5"/>
      <c r="Q2" s="5"/>
      <c r="T2" s="5"/>
    </row>
    <row r="3" spans="1:20" ht="12" customHeight="1" x14ac:dyDescent="0.25">
      <c r="A3" s="5"/>
      <c r="B3" s="9" t="s">
        <v>24</v>
      </c>
      <c r="F3" s="8"/>
      <c r="G3" s="8"/>
      <c r="H3" s="8"/>
      <c r="I3" s="8"/>
      <c r="J3" s="8"/>
      <c r="K3" s="8"/>
      <c r="L3" s="8"/>
      <c r="M3" s="8"/>
      <c r="N3" s="5"/>
      <c r="Q3" s="5"/>
      <c r="T3" s="5"/>
    </row>
    <row r="4" spans="1:20" ht="12" customHeight="1" x14ac:dyDescent="0.25">
      <c r="A4" s="5"/>
      <c r="B4" s="9" t="s">
        <v>69</v>
      </c>
      <c r="F4" s="8"/>
      <c r="G4" s="8"/>
      <c r="H4" s="8"/>
      <c r="I4" s="8"/>
      <c r="J4" s="8"/>
      <c r="K4" s="8"/>
      <c r="L4" s="8"/>
      <c r="M4" s="8"/>
      <c r="N4" s="5"/>
      <c r="Q4" s="5"/>
      <c r="T4" s="5"/>
    </row>
    <row r="5" spans="1:20" ht="12" customHeight="1" x14ac:dyDescent="0.25">
      <c r="A5" s="5"/>
      <c r="B5" s="39" t="s">
        <v>70</v>
      </c>
      <c r="F5" s="8"/>
      <c r="G5" s="8"/>
      <c r="H5" s="8"/>
      <c r="I5" s="8"/>
      <c r="J5" s="8"/>
      <c r="K5" s="8"/>
      <c r="L5" s="8"/>
      <c r="M5" s="8"/>
      <c r="N5" s="5"/>
      <c r="Q5" s="5"/>
      <c r="T5" s="5"/>
    </row>
    <row r="6" spans="1:20" ht="12" customHeight="1" x14ac:dyDescent="0.25">
      <c r="A6" s="5"/>
      <c r="B6" s="8"/>
      <c r="F6" s="8"/>
      <c r="G6" s="8"/>
      <c r="H6" s="8"/>
      <c r="I6" s="8"/>
      <c r="J6" s="8"/>
      <c r="K6" s="8"/>
      <c r="L6" s="8"/>
      <c r="M6" s="8"/>
      <c r="N6" s="5"/>
      <c r="Q6" s="5"/>
      <c r="T6" s="5"/>
    </row>
    <row r="7" spans="1:20" ht="12" customHeight="1" x14ac:dyDescent="0.25">
      <c r="A7" s="5"/>
      <c r="B7" s="9" t="s">
        <v>90</v>
      </c>
      <c r="F7" s="8"/>
      <c r="G7" s="8"/>
      <c r="H7" s="8"/>
      <c r="I7" s="8"/>
      <c r="J7" s="8"/>
      <c r="K7" s="8"/>
      <c r="L7" s="8"/>
      <c r="M7" s="8"/>
      <c r="N7" s="5"/>
      <c r="Q7" s="5"/>
      <c r="T7" s="5"/>
    </row>
    <row r="8" spans="1:20" ht="12" customHeight="1" x14ac:dyDescent="0.25">
      <c r="A8" s="5"/>
      <c r="B8" s="9" t="s">
        <v>13</v>
      </c>
      <c r="F8" s="8"/>
      <c r="G8" s="8"/>
      <c r="H8" s="8"/>
      <c r="I8" s="8"/>
      <c r="J8" s="8"/>
      <c r="K8" s="8"/>
      <c r="L8" s="8"/>
      <c r="M8" s="8"/>
      <c r="N8" s="5"/>
      <c r="Q8" s="5"/>
      <c r="T8" s="5"/>
    </row>
    <row r="9" spans="1:20" ht="12" customHeight="1" x14ac:dyDescent="0.25">
      <c r="A9" s="5"/>
      <c r="B9" s="8"/>
      <c r="F9" s="8"/>
      <c r="G9" s="8"/>
      <c r="H9" s="8"/>
      <c r="I9" s="8"/>
      <c r="J9" s="8"/>
      <c r="K9" s="8"/>
      <c r="L9" s="8"/>
      <c r="M9" s="8"/>
      <c r="N9" s="5"/>
      <c r="Q9" s="5"/>
      <c r="T9" s="5"/>
    </row>
    <row r="10" spans="1:20" ht="12" customHeight="1" x14ac:dyDescent="0.25">
      <c r="A10" s="5"/>
      <c r="B10" s="63" t="s">
        <v>54</v>
      </c>
      <c r="C10" s="10" t="s">
        <v>14</v>
      </c>
      <c r="D10" s="10" t="s">
        <v>15</v>
      </c>
      <c r="F10" s="8">
        <v>181401</v>
      </c>
      <c r="G10" s="8">
        <v>181402</v>
      </c>
      <c r="H10" s="8">
        <v>181403</v>
      </c>
      <c r="I10" s="8">
        <v>181404</v>
      </c>
      <c r="J10" s="8">
        <v>181405</v>
      </c>
      <c r="K10" s="8">
        <v>181406</v>
      </c>
      <c r="L10" s="8">
        <v>181407</v>
      </c>
      <c r="M10" s="8">
        <v>181408</v>
      </c>
      <c r="N10" s="5"/>
      <c r="Q10" s="5"/>
      <c r="T10" s="5"/>
    </row>
    <row r="11" spans="1:20" ht="12" customHeight="1" x14ac:dyDescent="0.25">
      <c r="A11" s="5"/>
      <c r="B11" s="54" t="s">
        <v>55</v>
      </c>
      <c r="F11" s="2" t="s">
        <v>38</v>
      </c>
      <c r="G11" s="2" t="s">
        <v>60</v>
      </c>
      <c r="H11" s="2" t="s">
        <v>4</v>
      </c>
      <c r="I11" s="2" t="s">
        <v>40</v>
      </c>
      <c r="J11" s="2" t="s">
        <v>22</v>
      </c>
      <c r="K11" s="2" t="s">
        <v>21</v>
      </c>
      <c r="L11" s="2" t="s">
        <v>11</v>
      </c>
      <c r="M11" s="2" t="s">
        <v>25</v>
      </c>
      <c r="N11" s="5"/>
      <c r="Q11" s="5"/>
      <c r="T11" s="5"/>
    </row>
    <row r="12" spans="1:20" ht="12" customHeight="1" x14ac:dyDescent="0.25">
      <c r="A12" s="5"/>
      <c r="B12" s="54" t="s">
        <v>0</v>
      </c>
      <c r="F12" s="2" t="s">
        <v>39</v>
      </c>
      <c r="G12" s="2" t="s">
        <v>61</v>
      </c>
      <c r="H12" s="2" t="s">
        <v>17</v>
      </c>
      <c r="I12" s="2" t="s">
        <v>41</v>
      </c>
      <c r="J12" s="2" t="s">
        <v>62</v>
      </c>
      <c r="K12" s="2" t="s">
        <v>63</v>
      </c>
      <c r="L12" s="2" t="s">
        <v>5</v>
      </c>
      <c r="M12" s="2" t="s">
        <v>64</v>
      </c>
      <c r="N12" s="5" t="s">
        <v>12</v>
      </c>
      <c r="O12" s="11" t="s">
        <v>6</v>
      </c>
      <c r="P12" s="11" t="s">
        <v>7</v>
      </c>
      <c r="Q12" s="12"/>
      <c r="R12" s="11" t="s">
        <v>8</v>
      </c>
      <c r="S12" s="11" t="s">
        <v>9</v>
      </c>
      <c r="T12" s="5"/>
    </row>
    <row r="13" spans="1:20" ht="12" customHeight="1" x14ac:dyDescent="0.25">
      <c r="A13" s="5"/>
      <c r="B13" s="8" t="s">
        <v>1</v>
      </c>
      <c r="F13" s="2" t="s">
        <v>3</v>
      </c>
      <c r="G13" s="2" t="s">
        <v>3</v>
      </c>
      <c r="H13" s="2" t="s">
        <v>3</v>
      </c>
      <c r="I13" s="2" t="s">
        <v>3</v>
      </c>
      <c r="J13" s="2" t="s">
        <v>3</v>
      </c>
      <c r="K13" s="2" t="s">
        <v>3</v>
      </c>
      <c r="L13" s="2" t="s">
        <v>3</v>
      </c>
      <c r="M13" s="2" t="s">
        <v>3</v>
      </c>
      <c r="N13" s="5"/>
      <c r="Q13" s="5"/>
      <c r="T13" s="5"/>
    </row>
    <row r="14" spans="1:20" ht="12" customHeight="1" x14ac:dyDescent="0.25">
      <c r="A14" s="5"/>
      <c r="B14" s="64" t="s">
        <v>56</v>
      </c>
      <c r="F14" s="2" t="s">
        <v>58</v>
      </c>
      <c r="G14" s="2" t="s">
        <v>84</v>
      </c>
      <c r="H14" s="2" t="s">
        <v>85</v>
      </c>
      <c r="I14" s="2" t="s">
        <v>86</v>
      </c>
      <c r="J14" s="2" t="s">
        <v>57</v>
      </c>
      <c r="K14" s="2" t="s">
        <v>87</v>
      </c>
      <c r="L14" s="2" t="s">
        <v>88</v>
      </c>
      <c r="M14" s="2" t="s">
        <v>89</v>
      </c>
      <c r="N14" s="5" t="s">
        <v>12</v>
      </c>
      <c r="Q14" s="5"/>
      <c r="T14" s="5"/>
    </row>
    <row r="15" spans="1:20" ht="12" customHeight="1" x14ac:dyDescent="0.25">
      <c r="A15" s="5"/>
      <c r="B15" s="8" t="s">
        <v>2</v>
      </c>
      <c r="F15" s="40" t="s">
        <v>72</v>
      </c>
      <c r="G15" s="40" t="s">
        <v>73</v>
      </c>
      <c r="H15" s="40" t="s">
        <v>49</v>
      </c>
      <c r="I15" s="40" t="s">
        <v>71</v>
      </c>
      <c r="J15" s="40" t="s">
        <v>50</v>
      </c>
      <c r="K15" s="40" t="s">
        <v>51</v>
      </c>
      <c r="L15" s="40" t="s">
        <v>74</v>
      </c>
      <c r="M15" s="40" t="s">
        <v>52</v>
      </c>
      <c r="N15" s="5" t="s">
        <v>12</v>
      </c>
      <c r="Q15" s="5"/>
      <c r="T15" s="5"/>
    </row>
    <row r="16" spans="1:20" ht="12" customHeight="1" x14ac:dyDescent="0.25">
      <c r="A16" s="5"/>
      <c r="B16" s="8"/>
      <c r="N16" s="5"/>
      <c r="Q16" s="5"/>
      <c r="T16" s="5"/>
    </row>
    <row r="17" spans="1:20" ht="12" customHeight="1" x14ac:dyDescent="0.25">
      <c r="A17" s="5"/>
      <c r="B17" s="5" t="s">
        <v>30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5"/>
      <c r="O17" s="5"/>
      <c r="P17" s="5"/>
      <c r="Q17" s="13"/>
      <c r="R17" s="5"/>
      <c r="S17" s="5"/>
      <c r="T17" s="5"/>
    </row>
    <row r="18" spans="1:20" ht="12" customHeight="1" x14ac:dyDescent="0.25">
      <c r="A18" s="5"/>
      <c r="B18" s="8"/>
      <c r="N18" s="13"/>
      <c r="Q18" s="13"/>
      <c r="T18" s="13"/>
    </row>
    <row r="19" spans="1:20" ht="12" customHeight="1" x14ac:dyDescent="0.2">
      <c r="A19" s="6"/>
      <c r="B19" s="8" t="s">
        <v>37</v>
      </c>
      <c r="C19" s="11">
        <v>507</v>
      </c>
      <c r="D19" s="44">
        <f>R19</f>
        <v>0.95517303209610893</v>
      </c>
      <c r="F19" s="57">
        <v>1</v>
      </c>
      <c r="G19" s="58">
        <v>0.98422090729783041</v>
      </c>
      <c r="H19" s="57">
        <v>1</v>
      </c>
      <c r="I19" s="58">
        <v>0.96449704142011838</v>
      </c>
      <c r="J19" s="57">
        <v>1</v>
      </c>
      <c r="K19" s="57">
        <v>1</v>
      </c>
      <c r="L19" s="57">
        <v>1</v>
      </c>
      <c r="M19" s="57">
        <v>1</v>
      </c>
      <c r="N19" s="14"/>
      <c r="O19" s="41">
        <v>0.58579881656804733</v>
      </c>
      <c r="P19" s="43">
        <v>1</v>
      </c>
      <c r="Q19" s="42"/>
      <c r="R19" s="41">
        <v>0.95517303209610893</v>
      </c>
      <c r="S19" s="41">
        <v>1</v>
      </c>
      <c r="T19" s="16"/>
    </row>
    <row r="20" spans="1:20" ht="12" customHeight="1" x14ac:dyDescent="0.2">
      <c r="A20" s="6"/>
      <c r="B20" s="8"/>
      <c r="C20" s="11"/>
      <c r="D20" s="44"/>
      <c r="F20" s="57"/>
      <c r="G20" s="57"/>
      <c r="H20" s="57"/>
      <c r="I20" s="57"/>
      <c r="J20" s="57"/>
      <c r="K20" s="58"/>
      <c r="L20" s="58"/>
      <c r="M20" s="57"/>
      <c r="N20" s="14"/>
      <c r="O20" s="41"/>
      <c r="P20" s="43"/>
      <c r="Q20" s="42"/>
      <c r="R20" s="41"/>
      <c r="S20" s="41"/>
      <c r="T20" s="16"/>
    </row>
    <row r="21" spans="1:20" ht="12" customHeight="1" x14ac:dyDescent="0.25">
      <c r="A21" s="5"/>
      <c r="B21" s="48" t="s">
        <v>31</v>
      </c>
      <c r="C21" s="38">
        <v>2666</v>
      </c>
      <c r="D21" s="44" t="str">
        <f>R21</f>
        <v>n/a</v>
      </c>
      <c r="F21" s="59" t="s">
        <v>23</v>
      </c>
      <c r="G21" s="59" t="s">
        <v>23</v>
      </c>
      <c r="H21" s="59" t="s">
        <v>19</v>
      </c>
      <c r="I21" s="59" t="s">
        <v>66</v>
      </c>
      <c r="J21" s="59" t="s">
        <v>65</v>
      </c>
      <c r="K21" s="59" t="s">
        <v>19</v>
      </c>
      <c r="L21" s="59" t="s">
        <v>23</v>
      </c>
      <c r="M21" s="59" t="s">
        <v>19</v>
      </c>
      <c r="N21" s="19"/>
      <c r="O21" s="61" t="s">
        <v>53</v>
      </c>
      <c r="P21" s="61" t="s">
        <v>53</v>
      </c>
      <c r="Q21" s="62"/>
      <c r="R21" s="61" t="s">
        <v>53</v>
      </c>
      <c r="S21" s="61" t="s">
        <v>53</v>
      </c>
      <c r="T21" s="16"/>
    </row>
    <row r="22" spans="1:20" ht="12" customHeight="1" x14ac:dyDescent="0.25">
      <c r="A22" s="5"/>
      <c r="B22" s="48" t="s">
        <v>32</v>
      </c>
      <c r="C22" s="17">
        <v>2687</v>
      </c>
      <c r="D22" s="44" t="str">
        <f>R22</f>
        <v>n/a</v>
      </c>
      <c r="F22" s="60" t="s">
        <v>23</v>
      </c>
      <c r="G22" s="60" t="s">
        <v>23</v>
      </c>
      <c r="H22" s="60" t="s">
        <v>19</v>
      </c>
      <c r="I22" s="60" t="s">
        <v>42</v>
      </c>
      <c r="J22" s="74">
        <v>0</v>
      </c>
      <c r="K22" s="60" t="s">
        <v>19</v>
      </c>
      <c r="L22" s="60" t="s">
        <v>67</v>
      </c>
      <c r="M22" s="60" t="s">
        <v>19</v>
      </c>
      <c r="N22" s="19"/>
      <c r="O22" s="61" t="s">
        <v>53</v>
      </c>
      <c r="P22" s="61" t="s">
        <v>53</v>
      </c>
      <c r="Q22" s="62"/>
      <c r="R22" s="61" t="s">
        <v>53</v>
      </c>
      <c r="S22" s="61" t="s">
        <v>53</v>
      </c>
      <c r="T22" s="16"/>
    </row>
    <row r="23" spans="1:20" ht="12" customHeight="1" x14ac:dyDescent="0.25">
      <c r="A23" s="5"/>
      <c r="B23" s="8"/>
      <c r="C23" s="17"/>
      <c r="F23" s="18"/>
      <c r="G23" s="18"/>
      <c r="H23" s="18"/>
      <c r="I23" s="18"/>
      <c r="J23" s="18"/>
      <c r="K23" s="18"/>
      <c r="L23" s="34"/>
      <c r="M23" s="18"/>
      <c r="N23" s="19"/>
      <c r="O23" s="18"/>
      <c r="P23" s="18"/>
      <c r="Q23" s="19"/>
      <c r="R23" s="18"/>
      <c r="S23" s="18"/>
      <c r="T23" s="16"/>
    </row>
    <row r="24" spans="1:20" ht="12" customHeight="1" x14ac:dyDescent="0.25">
      <c r="A24" s="5"/>
      <c r="B24" s="49" t="s">
        <v>33</v>
      </c>
      <c r="C24" s="12"/>
      <c r="D24" s="12"/>
      <c r="E24" s="6"/>
      <c r="F24" s="6"/>
      <c r="G24" s="6"/>
      <c r="H24" s="6"/>
      <c r="I24" s="6"/>
      <c r="J24" s="6"/>
      <c r="K24" s="6"/>
      <c r="L24" s="6"/>
      <c r="M24" s="6"/>
      <c r="N24" s="13"/>
      <c r="O24" s="5"/>
      <c r="P24" s="5"/>
      <c r="Q24" s="5"/>
      <c r="R24" s="5"/>
      <c r="S24" s="5"/>
      <c r="T24" s="13"/>
    </row>
    <row r="25" spans="1:20" ht="12" customHeight="1" x14ac:dyDescent="0.25">
      <c r="A25" s="5"/>
      <c r="B25" s="8"/>
      <c r="C25" s="23"/>
      <c r="D25" s="23"/>
      <c r="N25" s="5"/>
      <c r="Q25" s="5"/>
      <c r="T25" s="5"/>
    </row>
    <row r="26" spans="1:20" ht="12" customHeight="1" x14ac:dyDescent="0.25">
      <c r="A26" s="5"/>
      <c r="B26" s="39" t="s">
        <v>35</v>
      </c>
      <c r="C26" s="23"/>
      <c r="D26" s="23"/>
      <c r="N26" s="5"/>
      <c r="Q26" s="5"/>
      <c r="T26" s="5"/>
    </row>
    <row r="27" spans="1:20" ht="12" customHeight="1" x14ac:dyDescent="0.2">
      <c r="A27" s="6"/>
      <c r="B27" s="50" t="s">
        <v>26</v>
      </c>
      <c r="C27" s="45">
        <v>91</v>
      </c>
      <c r="D27" s="72">
        <f>R27</f>
        <v>0.11675824175824173</v>
      </c>
      <c r="E27" s="25"/>
      <c r="F27" s="65">
        <v>0.81318681318681318</v>
      </c>
      <c r="G27" s="65">
        <v>1.098901098901095E-2</v>
      </c>
      <c r="H27" s="65">
        <v>1.098901098901095E-2</v>
      </c>
      <c r="I27" s="65">
        <v>1.098901098901095E-2</v>
      </c>
      <c r="J27" s="65">
        <v>0</v>
      </c>
      <c r="K27" s="65">
        <v>2.19780219780219E-2</v>
      </c>
      <c r="L27" s="65">
        <v>5.4945054945054972E-2</v>
      </c>
      <c r="M27" s="65">
        <v>1.098901098901095E-2</v>
      </c>
      <c r="N27" s="66"/>
      <c r="O27" s="75">
        <f>MIN(F27:M27)</f>
        <v>0</v>
      </c>
      <c r="P27" s="75">
        <f>MAX(F27:M27)</f>
        <v>0.81318681318681318</v>
      </c>
      <c r="Q27" s="76"/>
      <c r="R27" s="75">
        <f>AVERAGE(F27:M27)</f>
        <v>0.11675824175824173</v>
      </c>
      <c r="S27" s="75">
        <f>MEDIAN(F27:M27)</f>
        <v>1.098901098901095E-2</v>
      </c>
      <c r="T27" s="6"/>
    </row>
    <row r="28" spans="1:20" ht="12" customHeight="1" x14ac:dyDescent="0.2">
      <c r="A28" s="6"/>
      <c r="B28" s="50" t="s">
        <v>27</v>
      </c>
      <c r="C28" s="45">
        <v>68</v>
      </c>
      <c r="D28" s="72">
        <f>R28</f>
        <v>0.16161764705882348</v>
      </c>
      <c r="E28" s="25"/>
      <c r="F28" s="65">
        <v>1.4705882352941124E-2</v>
      </c>
      <c r="G28" s="65">
        <v>0.55882352941176472</v>
      </c>
      <c r="H28" s="65">
        <v>1.4705882352941124E-2</v>
      </c>
      <c r="I28" s="65">
        <v>0.45588235294117641</v>
      </c>
      <c r="J28" s="65">
        <v>1.4705882352941124E-2</v>
      </c>
      <c r="K28" s="65">
        <v>0.19</v>
      </c>
      <c r="L28" s="65">
        <v>1.4705882352941124E-2</v>
      </c>
      <c r="M28" s="65">
        <v>2.9411764705882248E-2</v>
      </c>
      <c r="N28" s="66"/>
      <c r="O28" s="75">
        <f>MIN(F28:M28)</f>
        <v>1.4705882352941124E-2</v>
      </c>
      <c r="P28" s="75">
        <f>MAX(F28:M28)</f>
        <v>0.55882352941176472</v>
      </c>
      <c r="Q28" s="76"/>
      <c r="R28" s="75">
        <f>AVERAGE(F28:M28)</f>
        <v>0.16161764705882348</v>
      </c>
      <c r="S28" s="75">
        <f>MEDIAN(F28:M28)</f>
        <v>2.2058823529411686E-2</v>
      </c>
      <c r="T28" s="6"/>
    </row>
    <row r="29" spans="1:20" ht="12" customHeight="1" x14ac:dyDescent="0.2">
      <c r="A29" s="6"/>
      <c r="B29" s="2"/>
      <c r="C29" s="46"/>
      <c r="D29" s="73"/>
      <c r="E29" s="25"/>
      <c r="F29" s="65"/>
      <c r="G29" s="65"/>
      <c r="H29" s="65"/>
      <c r="I29" s="65"/>
      <c r="J29" s="65"/>
      <c r="K29" s="65"/>
      <c r="L29" s="65"/>
      <c r="M29" s="65"/>
      <c r="N29" s="66"/>
      <c r="O29" s="67"/>
      <c r="P29" s="67"/>
      <c r="Q29" s="68"/>
      <c r="R29" s="67"/>
      <c r="S29" s="67"/>
      <c r="T29" s="6"/>
    </row>
    <row r="30" spans="1:20" ht="12" customHeight="1" x14ac:dyDescent="0.25">
      <c r="A30" s="5"/>
      <c r="B30" s="9" t="s">
        <v>36</v>
      </c>
      <c r="C30" s="47"/>
      <c r="D30" s="70"/>
      <c r="F30" s="65"/>
      <c r="G30" s="65"/>
      <c r="H30" s="65"/>
      <c r="I30" s="65"/>
      <c r="J30" s="65"/>
      <c r="K30" s="65"/>
      <c r="L30" s="65"/>
      <c r="M30" s="65"/>
      <c r="N30" s="69"/>
      <c r="O30" s="70"/>
      <c r="P30" s="70"/>
      <c r="Q30" s="69"/>
      <c r="R30" s="70"/>
      <c r="S30" s="70"/>
      <c r="T30" s="5"/>
    </row>
    <row r="31" spans="1:20" ht="12" customHeight="1" x14ac:dyDescent="0.2">
      <c r="A31" s="6"/>
      <c r="B31" s="3" t="s">
        <v>18</v>
      </c>
      <c r="C31" s="45">
        <v>31</v>
      </c>
      <c r="D31" s="72">
        <f>R31</f>
        <v>1.0887096774193545</v>
      </c>
      <c r="E31" s="25"/>
      <c r="F31" s="65">
        <v>0</v>
      </c>
      <c r="G31" s="65">
        <v>2.5806451612903225</v>
      </c>
      <c r="H31" s="65">
        <v>0</v>
      </c>
      <c r="I31" s="65">
        <v>3</v>
      </c>
      <c r="J31" s="65">
        <v>0</v>
      </c>
      <c r="K31" s="65">
        <v>3.096774193548387</v>
      </c>
      <c r="L31" s="71">
        <v>0</v>
      </c>
      <c r="M31" s="65">
        <v>3.2258064516129004E-2</v>
      </c>
      <c r="N31" s="66"/>
      <c r="O31" s="75">
        <f>MIN(F31:M31)</f>
        <v>0</v>
      </c>
      <c r="P31" s="75">
        <f>MAX(F31:M31)</f>
        <v>3.096774193548387</v>
      </c>
      <c r="Q31" s="76"/>
      <c r="R31" s="75">
        <f>AVERAGE(F31:M31)</f>
        <v>1.0887096774193545</v>
      </c>
      <c r="S31" s="75">
        <f>MEDIAN(F31:M31)</f>
        <v>1.6129032258064502E-2</v>
      </c>
      <c r="T31" s="6"/>
    </row>
    <row r="32" spans="1:20" ht="12" customHeight="1" x14ac:dyDescent="0.2">
      <c r="A32" s="6"/>
      <c r="B32" s="2" t="s">
        <v>20</v>
      </c>
      <c r="C32" s="45">
        <v>261</v>
      </c>
      <c r="D32" s="72">
        <f>R32</f>
        <v>3.352490421455967E-3</v>
      </c>
      <c r="E32" s="25"/>
      <c r="F32" s="65">
        <v>0</v>
      </c>
      <c r="G32" s="65">
        <v>3.8314176245211051E-3</v>
      </c>
      <c r="H32" s="65">
        <v>3.8314176245211051E-3</v>
      </c>
      <c r="I32" s="65">
        <v>0</v>
      </c>
      <c r="J32" s="65">
        <v>0</v>
      </c>
      <c r="K32" s="65">
        <v>1.1494252873563315E-2</v>
      </c>
      <c r="L32" s="65">
        <v>0</v>
      </c>
      <c r="M32" s="65">
        <v>7.6628352490422103E-3</v>
      </c>
      <c r="N32" s="66"/>
      <c r="O32" s="75">
        <f>MIN(F32:M32)</f>
        <v>0</v>
      </c>
      <c r="P32" s="75">
        <f>MAX(F32:M32)</f>
        <v>1.1494252873563315E-2</v>
      </c>
      <c r="Q32" s="76"/>
      <c r="R32" s="75">
        <f>AVERAGE(F32:M32)</f>
        <v>3.352490421455967E-3</v>
      </c>
      <c r="S32" s="75">
        <f>MEDIAN(F32:M32)</f>
        <v>1.9157088122605526E-3</v>
      </c>
      <c r="T32" s="6"/>
    </row>
    <row r="33" spans="1:20" ht="12" customHeight="1" x14ac:dyDescent="0.2">
      <c r="A33" s="6"/>
      <c r="B33" s="3"/>
      <c r="C33" s="4"/>
      <c r="D33" s="37"/>
      <c r="E33" s="25"/>
      <c r="F33" s="26"/>
      <c r="G33" s="26"/>
      <c r="H33" s="26"/>
      <c r="I33" s="26"/>
      <c r="J33" s="26"/>
      <c r="K33" s="26"/>
      <c r="L33" s="26"/>
      <c r="M33" s="27"/>
      <c r="N33" s="28"/>
      <c r="O33" s="29"/>
      <c r="P33" s="29"/>
      <c r="Q33" s="30"/>
      <c r="R33" s="29"/>
      <c r="S33" s="29"/>
      <c r="T33" s="6"/>
    </row>
    <row r="34" spans="1:20" ht="12" customHeight="1" x14ac:dyDescent="0.25">
      <c r="A34" s="5"/>
      <c r="B34" s="5" t="s">
        <v>34</v>
      </c>
      <c r="C34" s="12"/>
      <c r="D34" s="6"/>
      <c r="E34" s="6"/>
      <c r="F34" s="20"/>
      <c r="G34" s="20"/>
      <c r="H34" s="20"/>
      <c r="I34" s="20"/>
      <c r="J34" s="20"/>
      <c r="K34" s="20"/>
      <c r="L34" s="20"/>
      <c r="M34" s="20"/>
      <c r="N34" s="21"/>
      <c r="O34" s="22"/>
      <c r="P34" s="22"/>
      <c r="Q34" s="21"/>
      <c r="R34" s="22"/>
      <c r="S34" s="22"/>
      <c r="T34" s="13"/>
    </row>
    <row r="35" spans="1:20" ht="12" customHeight="1" x14ac:dyDescent="0.25">
      <c r="A35" s="5"/>
      <c r="B35" s="8"/>
      <c r="C35" s="17"/>
      <c r="F35" s="18"/>
      <c r="G35" s="18"/>
      <c r="H35" s="18"/>
      <c r="I35" s="18"/>
      <c r="J35" s="18"/>
      <c r="K35" s="18"/>
      <c r="L35" s="18"/>
      <c r="M35" s="18"/>
      <c r="N35" s="21"/>
      <c r="O35" s="18"/>
      <c r="P35" s="18"/>
      <c r="Q35" s="21"/>
      <c r="R35" s="18"/>
      <c r="S35" s="18"/>
      <c r="T35" s="13"/>
    </row>
    <row r="36" spans="1:20" ht="12" customHeight="1" x14ac:dyDescent="0.25">
      <c r="A36" s="5"/>
      <c r="B36" s="51" t="s">
        <v>28</v>
      </c>
      <c r="C36" s="23">
        <v>4283</v>
      </c>
      <c r="D36" s="36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14"/>
      <c r="O36" s="24">
        <v>0</v>
      </c>
      <c r="P36" s="24">
        <v>0</v>
      </c>
      <c r="Q36" s="35"/>
      <c r="R36" s="24">
        <v>0</v>
      </c>
      <c r="S36" s="24">
        <v>0</v>
      </c>
      <c r="T36" s="16"/>
    </row>
    <row r="37" spans="1:20" ht="12" customHeight="1" x14ac:dyDescent="0.25">
      <c r="A37" s="5"/>
      <c r="B37" s="51" t="s">
        <v>29</v>
      </c>
      <c r="C37" s="23">
        <v>50</v>
      </c>
      <c r="D37" s="36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14"/>
      <c r="O37" s="24">
        <v>0</v>
      </c>
      <c r="P37" s="24">
        <v>0</v>
      </c>
      <c r="Q37" s="15"/>
      <c r="R37" s="24">
        <v>0</v>
      </c>
      <c r="S37" s="24">
        <v>0</v>
      </c>
      <c r="T37" s="16"/>
    </row>
    <row r="38" spans="1:20" ht="12" customHeight="1" x14ac:dyDescent="0.25">
      <c r="A38" s="5"/>
      <c r="B38" s="8"/>
      <c r="C38" s="17"/>
      <c r="D38" s="17"/>
      <c r="N38" s="13"/>
      <c r="Q38" s="13"/>
      <c r="T38" s="13"/>
    </row>
    <row r="39" spans="1:20" ht="12" customHeight="1" x14ac:dyDescent="0.25">
      <c r="A39" s="6"/>
      <c r="B39" s="53" t="s">
        <v>48</v>
      </c>
      <c r="C39" s="16"/>
      <c r="D39" s="16"/>
      <c r="E39" s="16"/>
      <c r="F39" s="16"/>
      <c r="G39" s="16"/>
      <c r="H39" s="16"/>
      <c r="I39" s="16"/>
      <c r="J39" s="16"/>
      <c r="K39" s="32"/>
      <c r="L39" s="16"/>
      <c r="M39" s="16"/>
      <c r="N39" s="33"/>
      <c r="O39" s="16"/>
      <c r="P39" s="16"/>
      <c r="Q39" s="33"/>
      <c r="R39" s="16"/>
      <c r="S39" s="16"/>
      <c r="T39" s="6"/>
    </row>
    <row r="40" spans="1:20" ht="12" customHeight="1" x14ac:dyDescent="0.2">
      <c r="A40" s="6"/>
      <c r="B40" s="54"/>
      <c r="K40" s="31"/>
      <c r="N40" s="6"/>
      <c r="Q40" s="6"/>
      <c r="T40" s="6"/>
    </row>
    <row r="41" spans="1:20" ht="12" customHeight="1" x14ac:dyDescent="0.25">
      <c r="A41" s="6"/>
      <c r="B41" s="55" t="s">
        <v>43</v>
      </c>
      <c r="F41" s="56">
        <f>LOOKUP(F19,Calculation!$C12:$C23,Calculation!$B12:$B23)</f>
        <v>6</v>
      </c>
      <c r="G41" s="56">
        <f>LOOKUP(G19,Calculation!$C12:$C23,Calculation!$B12:$B23)</f>
        <v>5.5</v>
      </c>
      <c r="H41" s="56">
        <f>LOOKUP(H19,Calculation!$C12:$C23,Calculation!$B12:$B23)</f>
        <v>6</v>
      </c>
      <c r="I41" s="56">
        <f>LOOKUP(I19,Calculation!$C12:$C23,Calculation!$B12:$B23)</f>
        <v>4.5</v>
      </c>
      <c r="J41" s="56">
        <f>LOOKUP(J19,Calculation!$C12:$C23,Calculation!$B12:$B23)</f>
        <v>6</v>
      </c>
      <c r="K41" s="56">
        <f>LOOKUP(K19,Calculation!$C12:$C23,Calculation!$B12:$B23)</f>
        <v>6</v>
      </c>
      <c r="L41" s="56">
        <f>LOOKUP(L19,Calculation!$C12:$C23,Calculation!$B12:$B23)</f>
        <v>6</v>
      </c>
      <c r="M41" s="56">
        <f>LOOKUP(M19,Calculation!$C12:$C23,Calculation!$B12:$B23)</f>
        <v>6</v>
      </c>
      <c r="N41" s="6"/>
      <c r="Q41" s="6"/>
      <c r="T41" s="6"/>
    </row>
    <row r="42" spans="1:20" ht="12" customHeight="1" x14ac:dyDescent="0.25">
      <c r="A42" s="6"/>
      <c r="B42" s="55" t="s">
        <v>44</v>
      </c>
      <c r="F42" s="56">
        <f>LOOKUP(AVERAGE(F27:F28),Calculation!$G13:$G24,Calculation!$H13:$H24)</f>
        <v>4</v>
      </c>
      <c r="G42" s="56">
        <f>LOOKUP(AVERAGE(G27:G28),Calculation!$G13:$G24,Calculation!$H13:$H24)</f>
        <v>5</v>
      </c>
      <c r="H42" s="56">
        <f>LOOKUP(AVERAGE(H27:H28),Calculation!$G13:$G24,Calculation!$H13:$H24)</f>
        <v>6</v>
      </c>
      <c r="I42" s="56">
        <f>LOOKUP(AVERAGE(I27:I28),Calculation!$G13:$G24,Calculation!$H13:$H24)</f>
        <v>5</v>
      </c>
      <c r="J42" s="56">
        <f>LOOKUP(AVERAGE(J27:J28),Calculation!$G13:$G24,Calculation!$H13:$H24)</f>
        <v>6</v>
      </c>
      <c r="K42" s="56">
        <f>LOOKUP(AVERAGE(K27:K28),Calculation!$G13:$G24,Calculation!$H13:$H24)</f>
        <v>5.5</v>
      </c>
      <c r="L42" s="56">
        <f>LOOKUP(AVERAGE(L27:L28),Calculation!$G13:$G24,Calculation!$H13:$H24)</f>
        <v>6</v>
      </c>
      <c r="M42" s="56">
        <f>LOOKUP(AVERAGE(M27:M28),Calculation!$G13:$G24,Calculation!$H13:$H24)</f>
        <v>6</v>
      </c>
      <c r="N42" s="6"/>
      <c r="Q42" s="6"/>
      <c r="T42" s="6"/>
    </row>
    <row r="43" spans="1:20" ht="12" customHeight="1" x14ac:dyDescent="0.25">
      <c r="A43" s="6"/>
      <c r="B43" s="55" t="s">
        <v>45</v>
      </c>
      <c r="F43" s="56">
        <f>LOOKUP(SUM(F36:F37),Calculation!$I13:$I24,Calculation!$H13:$H24)</f>
        <v>6</v>
      </c>
      <c r="G43" s="56">
        <f>LOOKUP(SUM(G36:G37),Calculation!$I13:$I24,Calculation!$H13:$H24)</f>
        <v>6</v>
      </c>
      <c r="H43" s="56">
        <f>LOOKUP(SUM(H36:H37),Calculation!$I13:$I24,Calculation!$H13:$H24)</f>
        <v>6</v>
      </c>
      <c r="I43" s="56">
        <f>LOOKUP(SUM(I36:I37),Calculation!$I13:$I24,Calculation!$H13:$H24)</f>
        <v>6</v>
      </c>
      <c r="J43" s="56">
        <f>LOOKUP(SUM(J36:J37),Calculation!$I13:$I24,Calculation!$H13:$H24)</f>
        <v>6</v>
      </c>
      <c r="K43" s="56">
        <f>LOOKUP(SUM(K36:K37),Calculation!$I13:$I24,Calculation!$H13:$H24)</f>
        <v>6</v>
      </c>
      <c r="L43" s="56">
        <f>LOOKUP(SUM(L36:L37),Calculation!$I13:$I24,Calculation!$H13:$H24)</f>
        <v>6</v>
      </c>
      <c r="M43" s="56">
        <f>LOOKUP(SUM(M36:M37),Calculation!$I13:$I24,Calculation!$H13:$H24)</f>
        <v>6</v>
      </c>
      <c r="N43" s="6"/>
      <c r="Q43" s="6"/>
      <c r="T43" s="6"/>
    </row>
    <row r="44" spans="1:20" ht="12" customHeight="1" x14ac:dyDescent="0.2">
      <c r="A44" s="6"/>
      <c r="B44" s="54"/>
      <c r="K44" s="31"/>
      <c r="N44" s="6"/>
      <c r="Q44" s="6"/>
      <c r="T44" s="6"/>
    </row>
    <row r="45" spans="1:20" ht="12" customHeight="1" x14ac:dyDescent="0.25">
      <c r="A45" s="6"/>
      <c r="B45" s="52" t="s">
        <v>46</v>
      </c>
      <c r="F45" s="79">
        <f t="shared" ref="F45:M45" si="0">SUM(F41:F43)</f>
        <v>16</v>
      </c>
      <c r="G45" s="79">
        <f t="shared" si="0"/>
        <v>16.5</v>
      </c>
      <c r="H45" s="101">
        <f t="shared" si="0"/>
        <v>18</v>
      </c>
      <c r="I45" s="79">
        <f t="shared" si="0"/>
        <v>15.5</v>
      </c>
      <c r="J45" s="101">
        <f t="shared" si="0"/>
        <v>18</v>
      </c>
      <c r="K45" s="79">
        <f t="shared" si="0"/>
        <v>17.5</v>
      </c>
      <c r="L45" s="101">
        <f t="shared" si="0"/>
        <v>18</v>
      </c>
      <c r="M45" s="101">
        <f t="shared" si="0"/>
        <v>18</v>
      </c>
      <c r="N45" s="6"/>
      <c r="Q45" s="6"/>
      <c r="T45" s="6"/>
    </row>
    <row r="46" spans="1:20" ht="12" customHeight="1" x14ac:dyDescent="0.25">
      <c r="A46" s="6"/>
      <c r="B46" s="52" t="s">
        <v>47</v>
      </c>
      <c r="F46" s="80" t="s">
        <v>16</v>
      </c>
      <c r="G46" s="80" t="s">
        <v>16</v>
      </c>
      <c r="H46" s="102" t="s">
        <v>16</v>
      </c>
      <c r="I46" s="80" t="s">
        <v>16</v>
      </c>
      <c r="J46" s="102" t="s">
        <v>16</v>
      </c>
      <c r="K46" s="80" t="s">
        <v>16</v>
      </c>
      <c r="L46" s="102" t="s">
        <v>16</v>
      </c>
      <c r="M46" s="102" t="s">
        <v>16</v>
      </c>
      <c r="N46" s="6"/>
      <c r="Q46" s="6"/>
      <c r="T46" s="6"/>
    </row>
    <row r="47" spans="1:20" ht="12" customHeight="1" x14ac:dyDescent="0.2">
      <c r="A47" s="6"/>
      <c r="B47" s="8"/>
      <c r="K47" s="31"/>
      <c r="L47" s="31"/>
      <c r="M47" s="31"/>
      <c r="N47" s="6"/>
      <c r="Q47" s="6"/>
      <c r="T47" s="6"/>
    </row>
    <row r="48" spans="1:20" ht="12" customHeight="1" x14ac:dyDescent="0.25">
      <c r="A48" s="5"/>
      <c r="B48" s="5" t="s">
        <v>10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5"/>
      <c r="O48" s="5"/>
      <c r="P48" s="5"/>
      <c r="Q48" s="5"/>
      <c r="R48" s="5"/>
      <c r="S48" s="5"/>
      <c r="T48" s="5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E98C4-8E00-4F4E-8E2B-F57ECC44DD66}">
  <dimension ref="A1:I50"/>
  <sheetViews>
    <sheetView workbookViewId="0">
      <selection activeCell="A2" sqref="A2"/>
    </sheetView>
  </sheetViews>
  <sheetFormatPr baseColWidth="10" defaultColWidth="11.453125" defaultRowHeight="11.25" customHeight="1" x14ac:dyDescent="0.35"/>
  <cols>
    <col min="1" max="1" width="20.7265625" style="83" customWidth="1"/>
    <col min="2" max="5" width="15.7265625" style="83" customWidth="1"/>
    <col min="6" max="6" width="1.453125" style="83" customWidth="1"/>
    <col min="7" max="8" width="15.7265625" style="83" customWidth="1"/>
    <col min="9" max="16384" width="11.453125" style="83"/>
  </cols>
  <sheetData>
    <row r="1" spans="1:9" ht="11.25" customHeight="1" x14ac:dyDescent="0.35">
      <c r="A1" s="82" t="str">
        <f>'AV-TEST'!B1</f>
        <v>Home User MacOS Test, Copyright (c) 2018 AV-TEST GmbH (https://www.av-test.org), Last Update: 2018-06-05 (eh/mm)</v>
      </c>
      <c r="B1" s="78"/>
      <c r="C1" s="78"/>
      <c r="D1" s="78"/>
      <c r="E1" s="78"/>
      <c r="F1" s="78"/>
      <c r="G1" s="78"/>
      <c r="H1" s="78"/>
    </row>
    <row r="2" spans="1:9" ht="11.25" customHeight="1" x14ac:dyDescent="0.35">
      <c r="A2" s="78"/>
      <c r="B2" s="78"/>
      <c r="C2" s="78"/>
      <c r="D2" s="78"/>
      <c r="E2" s="78"/>
      <c r="F2" s="78"/>
      <c r="G2" s="78"/>
      <c r="H2" s="78"/>
    </row>
    <row r="3" spans="1:9" ht="11.25" customHeight="1" x14ac:dyDescent="0.35">
      <c r="A3" s="84" t="s">
        <v>75</v>
      </c>
      <c r="B3" s="78"/>
      <c r="C3" s="78"/>
      <c r="D3" s="78"/>
      <c r="E3" s="78"/>
      <c r="F3" s="78"/>
      <c r="G3" s="78"/>
      <c r="H3" s="78"/>
    </row>
    <row r="4" spans="1:9" ht="11.25" customHeight="1" x14ac:dyDescent="0.35">
      <c r="A4" s="84"/>
      <c r="B4" s="77" t="s">
        <v>76</v>
      </c>
      <c r="C4" s="78"/>
      <c r="D4" s="78"/>
      <c r="E4" s="78"/>
      <c r="F4" s="78"/>
      <c r="G4" s="78"/>
      <c r="H4" s="78"/>
    </row>
    <row r="5" spans="1:9" ht="11.25" customHeight="1" x14ac:dyDescent="0.35">
      <c r="A5" s="78"/>
      <c r="B5" s="77" t="s">
        <v>77</v>
      </c>
      <c r="C5" s="78"/>
      <c r="D5" s="78"/>
      <c r="E5" s="78"/>
      <c r="F5" s="78"/>
      <c r="G5" s="78"/>
      <c r="H5" s="78"/>
    </row>
    <row r="6" spans="1:9" ht="11.25" customHeight="1" x14ac:dyDescent="0.35">
      <c r="A6" s="78"/>
      <c r="B6" s="77" t="s">
        <v>78</v>
      </c>
      <c r="C6" s="78"/>
      <c r="D6" s="78"/>
      <c r="E6" s="78"/>
      <c r="F6" s="78"/>
      <c r="G6" s="78"/>
      <c r="H6" s="78"/>
    </row>
    <row r="7" spans="1:9" ht="11.25" customHeight="1" x14ac:dyDescent="0.35">
      <c r="A7" s="78"/>
      <c r="B7" s="78"/>
      <c r="C7" s="78"/>
      <c r="D7" s="78"/>
      <c r="E7" s="78"/>
      <c r="F7" s="78"/>
      <c r="G7" s="78"/>
      <c r="H7" s="78"/>
    </row>
    <row r="8" spans="1:9" ht="11.25" customHeight="1" x14ac:dyDescent="0.35">
      <c r="A8" s="84" t="s">
        <v>79</v>
      </c>
      <c r="B8" s="78"/>
      <c r="C8" s="78"/>
      <c r="D8" s="78"/>
      <c r="E8" s="78"/>
      <c r="F8" s="78"/>
      <c r="G8" s="78"/>
      <c r="H8" s="78"/>
    </row>
    <row r="9" spans="1:9" ht="11.25" customHeight="1" x14ac:dyDescent="0.35">
      <c r="A9" s="78"/>
      <c r="B9" s="78"/>
      <c r="C9" s="78"/>
      <c r="D9" s="78"/>
      <c r="E9" s="78"/>
      <c r="F9" s="78"/>
      <c r="G9" s="78"/>
      <c r="H9" s="78"/>
    </row>
    <row r="10" spans="1:9" ht="11.25" customHeight="1" x14ac:dyDescent="0.35">
      <c r="A10" s="78"/>
      <c r="B10" s="85" t="s">
        <v>80</v>
      </c>
      <c r="C10" s="85" t="s">
        <v>81</v>
      </c>
      <c r="D10" s="85"/>
      <c r="E10" s="85"/>
      <c r="F10" s="85" t="s">
        <v>12</v>
      </c>
      <c r="G10" s="85" t="s">
        <v>82</v>
      </c>
      <c r="H10" s="85" t="s">
        <v>80</v>
      </c>
      <c r="I10" s="85" t="s">
        <v>59</v>
      </c>
    </row>
    <row r="11" spans="1:9" ht="11.25" customHeight="1" x14ac:dyDescent="0.35">
      <c r="A11" s="78"/>
      <c r="B11" s="78"/>
      <c r="C11" s="78"/>
      <c r="D11" s="78"/>
      <c r="E11" s="78"/>
      <c r="F11" s="78"/>
      <c r="G11" s="78"/>
      <c r="H11" s="78"/>
    </row>
    <row r="12" spans="1:9" ht="11.25" customHeight="1" x14ac:dyDescent="0.35">
      <c r="A12" s="78"/>
      <c r="B12" s="78">
        <v>0</v>
      </c>
      <c r="C12" s="86">
        <v>0</v>
      </c>
      <c r="D12" s="87"/>
      <c r="E12" s="78"/>
      <c r="F12" s="88" t="s">
        <v>83</v>
      </c>
      <c r="G12" s="78"/>
      <c r="H12" s="78"/>
    </row>
    <row r="13" spans="1:9" ht="11.25" customHeight="1" x14ac:dyDescent="0.35">
      <c r="A13" s="78"/>
      <c r="B13" s="78">
        <v>1</v>
      </c>
      <c r="C13" s="86">
        <v>0.89</v>
      </c>
      <c r="D13" s="87"/>
      <c r="E13" s="89"/>
      <c r="F13" s="88" t="s">
        <v>83</v>
      </c>
      <c r="G13" s="90">
        <v>0</v>
      </c>
      <c r="H13" s="91">
        <v>6</v>
      </c>
      <c r="I13" s="91">
        <v>0</v>
      </c>
    </row>
    <row r="14" spans="1:9" ht="11.25" customHeight="1" x14ac:dyDescent="0.35">
      <c r="A14" s="78"/>
      <c r="B14" s="78">
        <v>1.5</v>
      </c>
      <c r="C14" s="86">
        <v>0.9</v>
      </c>
      <c r="D14" s="87"/>
      <c r="E14" s="81"/>
      <c r="F14" s="88" t="s">
        <v>83</v>
      </c>
      <c r="G14" s="92">
        <v>0.1</v>
      </c>
      <c r="H14" s="78">
        <v>5.5</v>
      </c>
      <c r="I14" s="93">
        <v>1</v>
      </c>
    </row>
    <row r="15" spans="1:9" ht="11.25" customHeight="1" x14ac:dyDescent="0.35">
      <c r="A15" s="78"/>
      <c r="B15" s="78">
        <v>2</v>
      </c>
      <c r="C15" s="86">
        <v>0.91</v>
      </c>
      <c r="D15" s="87"/>
      <c r="E15" s="81"/>
      <c r="F15" s="88" t="s">
        <v>83</v>
      </c>
      <c r="G15" s="92">
        <v>0.2</v>
      </c>
      <c r="H15" s="78">
        <v>5</v>
      </c>
      <c r="I15" s="93">
        <v>2</v>
      </c>
    </row>
    <row r="16" spans="1:9" ht="11.25" customHeight="1" x14ac:dyDescent="0.35">
      <c r="A16" s="78"/>
      <c r="B16" s="78">
        <v>2.5</v>
      </c>
      <c r="C16" s="86">
        <v>0.92</v>
      </c>
      <c r="D16" s="87"/>
      <c r="E16" s="81"/>
      <c r="F16" s="88" t="s">
        <v>83</v>
      </c>
      <c r="G16" s="92">
        <v>0.3</v>
      </c>
      <c r="H16" s="78">
        <v>4.5</v>
      </c>
      <c r="I16" s="93">
        <v>3</v>
      </c>
    </row>
    <row r="17" spans="1:9" ht="11.25" customHeight="1" x14ac:dyDescent="0.35">
      <c r="A17" s="78"/>
      <c r="B17" s="78">
        <v>3</v>
      </c>
      <c r="C17" s="86">
        <v>0.93</v>
      </c>
      <c r="D17" s="87"/>
      <c r="E17" s="81"/>
      <c r="F17" s="88" t="s">
        <v>83</v>
      </c>
      <c r="G17" s="92">
        <v>0.4</v>
      </c>
      <c r="H17" s="78">
        <v>4</v>
      </c>
      <c r="I17" s="93">
        <v>4</v>
      </c>
    </row>
    <row r="18" spans="1:9" ht="11.25" customHeight="1" x14ac:dyDescent="0.35">
      <c r="A18" s="94"/>
      <c r="B18" s="93">
        <v>3.5</v>
      </c>
      <c r="C18" s="95">
        <v>0.94</v>
      </c>
      <c r="D18" s="87"/>
      <c r="E18" s="96"/>
      <c r="F18" s="97" t="s">
        <v>83</v>
      </c>
      <c r="G18" s="92">
        <v>0.5</v>
      </c>
      <c r="H18" s="93">
        <v>3.5</v>
      </c>
      <c r="I18" s="93">
        <v>5</v>
      </c>
    </row>
    <row r="19" spans="1:9" ht="11.25" customHeight="1" x14ac:dyDescent="0.35">
      <c r="A19" s="78"/>
      <c r="B19" s="78">
        <v>4</v>
      </c>
      <c r="C19" s="86">
        <v>0.95</v>
      </c>
      <c r="D19" s="87"/>
      <c r="E19" s="81"/>
      <c r="F19" s="88" t="s">
        <v>83</v>
      </c>
      <c r="G19" s="92">
        <v>0.6</v>
      </c>
      <c r="H19" s="78">
        <v>3</v>
      </c>
      <c r="I19" s="93">
        <v>6</v>
      </c>
    </row>
    <row r="20" spans="1:9" ht="11.25" customHeight="1" x14ac:dyDescent="0.35">
      <c r="A20" s="78"/>
      <c r="B20" s="78">
        <v>4.5</v>
      </c>
      <c r="C20" s="86">
        <v>0.96</v>
      </c>
      <c r="D20" s="87"/>
      <c r="E20" s="81"/>
      <c r="F20" s="88" t="s">
        <v>83</v>
      </c>
      <c r="G20" s="92">
        <v>0.7</v>
      </c>
      <c r="H20" s="78">
        <v>2.5</v>
      </c>
      <c r="I20" s="93">
        <v>7</v>
      </c>
    </row>
    <row r="21" spans="1:9" ht="11.25" customHeight="1" x14ac:dyDescent="0.35">
      <c r="A21" s="78"/>
      <c r="B21" s="78">
        <v>5</v>
      </c>
      <c r="C21" s="86">
        <v>0.97</v>
      </c>
      <c r="D21" s="87"/>
      <c r="E21" s="81"/>
      <c r="F21" s="88" t="s">
        <v>83</v>
      </c>
      <c r="G21" s="92">
        <v>0.8</v>
      </c>
      <c r="H21" s="78">
        <v>2</v>
      </c>
      <c r="I21" s="93">
        <v>8</v>
      </c>
    </row>
    <row r="22" spans="1:9" ht="11.25" customHeight="1" x14ac:dyDescent="0.35">
      <c r="A22" s="78"/>
      <c r="B22" s="78">
        <v>5.5</v>
      </c>
      <c r="C22" s="86">
        <v>0.98</v>
      </c>
      <c r="D22" s="87"/>
      <c r="E22" s="81"/>
      <c r="F22" s="88" t="s">
        <v>83</v>
      </c>
      <c r="G22" s="92">
        <v>0.9</v>
      </c>
      <c r="H22" s="78">
        <v>1.5</v>
      </c>
      <c r="I22" s="93">
        <v>9</v>
      </c>
    </row>
    <row r="23" spans="1:9" ht="11.25" customHeight="1" x14ac:dyDescent="0.35">
      <c r="A23" s="94"/>
      <c r="B23" s="91">
        <v>6</v>
      </c>
      <c r="C23" s="98">
        <v>0.99</v>
      </c>
      <c r="D23" s="93"/>
      <c r="E23" s="93"/>
      <c r="F23" s="88" t="s">
        <v>83</v>
      </c>
      <c r="G23" s="92">
        <v>1</v>
      </c>
      <c r="H23" s="78">
        <v>1</v>
      </c>
      <c r="I23" s="93">
        <v>10</v>
      </c>
    </row>
    <row r="24" spans="1:9" ht="11.25" customHeight="1" x14ac:dyDescent="0.35">
      <c r="A24" s="94"/>
      <c r="B24" s="93"/>
      <c r="C24" s="95"/>
      <c r="D24" s="93"/>
      <c r="E24" s="93"/>
      <c r="F24" s="88" t="s">
        <v>83</v>
      </c>
      <c r="G24" s="99">
        <v>1.1000000000000001</v>
      </c>
      <c r="H24" s="93">
        <v>0</v>
      </c>
      <c r="I24" s="93">
        <v>11</v>
      </c>
    </row>
    <row r="38" spans="1:5" ht="11.25" customHeight="1" x14ac:dyDescent="0.35">
      <c r="A38" s="103"/>
      <c r="B38" s="103"/>
      <c r="D38" s="103"/>
      <c r="E38" s="103"/>
    </row>
    <row r="39" spans="1:5" ht="11.25" customHeight="1" x14ac:dyDescent="0.35">
      <c r="A39" s="7"/>
      <c r="B39" s="34"/>
      <c r="E39" s="100"/>
    </row>
    <row r="40" spans="1:5" ht="11.25" customHeight="1" x14ac:dyDescent="0.35">
      <c r="A40" s="7"/>
      <c r="B40" s="34"/>
      <c r="E40" s="100"/>
    </row>
    <row r="41" spans="1:5" ht="11.25" customHeight="1" x14ac:dyDescent="0.35">
      <c r="A41" s="7"/>
      <c r="B41" s="34"/>
      <c r="E41" s="100"/>
    </row>
    <row r="42" spans="1:5" ht="11.25" customHeight="1" x14ac:dyDescent="0.35">
      <c r="A42" s="7"/>
      <c r="B42" s="34"/>
      <c r="E42" s="100"/>
    </row>
    <row r="43" spans="1:5" ht="11.25" customHeight="1" x14ac:dyDescent="0.35">
      <c r="A43" s="7"/>
      <c r="B43" s="34"/>
      <c r="E43" s="100"/>
    </row>
    <row r="44" spans="1:5" ht="11.25" customHeight="1" x14ac:dyDescent="0.35">
      <c r="A44" s="7"/>
      <c r="B44" s="34"/>
      <c r="E44" s="100"/>
    </row>
    <row r="45" spans="1:5" ht="11.25" customHeight="1" x14ac:dyDescent="0.35">
      <c r="A45" s="7"/>
      <c r="B45" s="34"/>
      <c r="E45" s="100"/>
    </row>
    <row r="46" spans="1:5" ht="11.25" customHeight="1" x14ac:dyDescent="0.35">
      <c r="A46" s="7"/>
      <c r="B46" s="34"/>
      <c r="E46" s="100"/>
    </row>
    <row r="47" spans="1:5" ht="11.25" customHeight="1" x14ac:dyDescent="0.35">
      <c r="A47" s="7"/>
      <c r="B47" s="34"/>
      <c r="E47" s="100"/>
    </row>
    <row r="48" spans="1:5" ht="11.25" customHeight="1" x14ac:dyDescent="0.35">
      <c r="A48" s="7"/>
      <c r="B48" s="34"/>
      <c r="E48" s="100"/>
    </row>
    <row r="49" spans="1:5" ht="11.25" customHeight="1" x14ac:dyDescent="0.35">
      <c r="A49" s="7"/>
      <c r="B49" s="34"/>
      <c r="E49" s="100"/>
    </row>
    <row r="50" spans="1:5" ht="11.25" customHeight="1" x14ac:dyDescent="0.35">
      <c r="A50" s="7"/>
      <c r="B50" s="34"/>
      <c r="E50" s="100"/>
    </row>
  </sheetData>
  <mergeCells count="2">
    <mergeCell ref="A38:B38"/>
    <mergeCell ref="D38:E3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AV-TEST</vt:lpstr>
      <vt:lpstr>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</cp:lastModifiedBy>
  <dcterms:created xsi:type="dcterms:W3CDTF">2015-10-27T10:01:15Z</dcterms:created>
  <dcterms:modified xsi:type="dcterms:W3CDTF">2018-06-20T11:33:37Z</dcterms:modified>
</cp:coreProperties>
</file>