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acos-2018-12\"/>
    </mc:Choice>
  </mc:AlternateContent>
  <xr:revisionPtr revIDLastSave="0" documentId="13_ncr:1_{40DE400F-0AEF-425B-B5F8-585E5EE91757}" xr6:coauthVersionLast="40" xr6:coauthVersionMax="40" xr10:uidLastSave="{00000000-0000-0000-0000-000000000000}"/>
  <bookViews>
    <workbookView xWindow="0" yWindow="0" windowWidth="14280" windowHeight="13800" xr2:uid="{00000000-000D-0000-FFFF-FFFF00000000}"/>
  </bookViews>
  <sheets>
    <sheet name="AV-TEST" sheetId="6" r:id="rId1"/>
    <sheet name="Calculation" sheetId="7" r:id="rId2"/>
  </sheets>
  <definedNames>
    <definedName name="Compress_a_set_of_files_with_WinRAR_average" localSheetId="1">#REF!</definedName>
    <definedName name="Compress_a_set_of_files_with_WinRAR_average">#REF!</definedName>
    <definedName name="Compress_a_set_of_files_with_WinRAR_deviation" localSheetId="1">#REF!</definedName>
    <definedName name="Compress_a_set_of_files_with_WinRAR_deviation">#REF!</definedName>
    <definedName name="Compress_a_set_of_files_with_WinRAR_programs" localSheetId="1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81029"/>
</workbook>
</file>

<file path=xl/calcChain.xml><?xml version="1.0" encoding="utf-8"?>
<calcChain xmlns="http://schemas.openxmlformats.org/spreadsheetml/2006/main">
  <c r="J29" i="6" l="1"/>
  <c r="K29" i="6"/>
  <c r="M29" i="6"/>
  <c r="D29" i="6" s="1"/>
  <c r="N29" i="6"/>
  <c r="N19" i="6" l="1"/>
  <c r="M19" i="6"/>
  <c r="K19" i="6"/>
  <c r="J19" i="6"/>
  <c r="A1" i="7" l="1"/>
  <c r="H40" i="6" l="1"/>
  <c r="G40" i="6"/>
  <c r="F40" i="6"/>
  <c r="H39" i="6"/>
  <c r="G39" i="6"/>
  <c r="F39" i="6"/>
  <c r="H38" i="6"/>
  <c r="G38" i="6"/>
  <c r="F38" i="6"/>
  <c r="F42" i="6" l="1"/>
  <c r="G42" i="6"/>
  <c r="H42" i="6"/>
  <c r="N28" i="6"/>
  <c r="M28" i="6"/>
  <c r="K28" i="6"/>
  <c r="J28" i="6"/>
  <c r="N27" i="6"/>
  <c r="M27" i="6"/>
  <c r="K27" i="6"/>
  <c r="J27" i="6"/>
  <c r="N26" i="6"/>
  <c r="M26" i="6"/>
  <c r="K26" i="6"/>
  <c r="J26" i="6"/>
  <c r="D28" i="6" l="1"/>
  <c r="D27" i="6"/>
  <c r="D26" i="6"/>
  <c r="D22" i="6"/>
  <c r="D21" i="6"/>
  <c r="D19" i="6"/>
</calcChain>
</file>

<file path=xl/sharedStrings.xml><?xml version="1.0" encoding="utf-8"?>
<sst xmlns="http://schemas.openxmlformats.org/spreadsheetml/2006/main" count="94" uniqueCount="65">
  <si>
    <t>Product name</t>
  </si>
  <si>
    <t>Language of the tested version</t>
  </si>
  <si>
    <t>Version</t>
  </si>
  <si>
    <t>English</t>
  </si>
  <si>
    <t>MINIMUM</t>
  </si>
  <si>
    <t>MAXIMUM</t>
  </si>
  <si>
    <t>AVERAGE</t>
  </si>
  <si>
    <t>MEDIAN</t>
  </si>
  <si>
    <t>(END OF LIST)</t>
  </si>
  <si>
    <t xml:space="preserve"> </t>
  </si>
  <si>
    <t># They were allowed to update themselves and query their in-the-cloud services. We focused on malware detection, false positives and performance.</t>
  </si>
  <si>
    <t>Reference</t>
  </si>
  <si>
    <t>Average</t>
  </si>
  <si>
    <t>YES</t>
  </si>
  <si>
    <t>&gt; 99%</t>
  </si>
  <si>
    <t>&gt; 90%</t>
  </si>
  <si>
    <t>&gt; 95%</t>
  </si>
  <si>
    <t>Test type: macOS security products</t>
  </si>
  <si>
    <t>Slower download of frequently-used applications</t>
  </si>
  <si>
    <t>Slower copying of files (locally and in a network)</t>
  </si>
  <si>
    <t>False detections of legitimate software as malware during a system scan</t>
  </si>
  <si>
    <t>False warnings concerning certain actions carried out whilst installing and using legitimate software</t>
  </si>
  <si>
    <t xml:space="preserve">PROTECTION: Protection against malware infections (such as viruses, worms or Trojan horses) </t>
  </si>
  <si>
    <t>Detection rate of MacOS PUA samples</t>
  </si>
  <si>
    <t>Detection rate of Windows malware</t>
  </si>
  <si>
    <t>PERFORMANCE: The average impact of the security product on the speed of the computer in daily use</t>
  </si>
  <si>
    <t>USABILITY: Disruptions caused by false positives and false warning messages (lower numbers indicate better results)</t>
  </si>
  <si>
    <t>McAfee</t>
  </si>
  <si>
    <t>Endpoint Security for Mac</t>
  </si>
  <si>
    <t>SentinelOne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</si>
  <si>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</si>
  <si>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</si>
  <si>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</si>
  <si>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</si>
  <si>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</si>
  <si>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CALCULATION OF THE PROTECTION, PERFORMANCE AND USABILITY SCORES (min=0.0, max=6.0)</t>
  </si>
  <si>
    <t>Next Generation Endpoint Security</t>
  </si>
  <si>
    <t>n/a</t>
  </si>
  <si>
    <t>Review and Certification ID</t>
  </si>
  <si>
    <t>Vendor</t>
  </si>
  <si>
    <t>Website</t>
  </si>
  <si>
    <t>https://www.mcafee.com/</t>
  </si>
  <si>
    <t>https://www.sentinelone.com/</t>
  </si>
  <si>
    <t>Bitdefender</t>
  </si>
  <si>
    <t>https://www.bitdefender.com/</t>
  </si>
  <si>
    <t>Test platform: macOS High Sierra 10.13.3</t>
  </si>
  <si>
    <t>False Positives</t>
  </si>
  <si>
    <t>Calculation of the "False Positive" results (for the static and dynamic detection):</t>
  </si>
  <si>
    <t>- the best possible score in these areas is 6 and the products are loosing points for every failure</t>
  </si>
  <si>
    <t>- in case of the static false positive testing, we will subtract 0.25 point for every less critical and 1 point for every critical false alert</t>
  </si>
  <si>
    <t>- in case of the dynamic false positive testing, we will subtract 0.25 point for every warning message and 0.5 points for every blocked application</t>
  </si>
  <si>
    <t>The calculation of the other tests is following this schema:</t>
  </si>
  <si>
    <t>Points</t>
  </si>
  <si>
    <t>Prevalent malware</t>
  </si>
  <si>
    <t>Performance Impact</t>
  </si>
  <si>
    <t>/</t>
  </si>
  <si>
    <t>Detection of widespread and prevalent MacOS malware (the AV-TEST reference set)</t>
  </si>
  <si>
    <t>Test duration: October and November 2018</t>
  </si>
  <si>
    <t># During October and November 2018 we evaluated 3 business security products for macOS High Sierra. We always used the most current version of all products for the testing.</t>
  </si>
  <si>
    <t>4.4</t>
  </si>
  <si>
    <t>10.5</t>
  </si>
  <si>
    <t>2.6</t>
  </si>
  <si>
    <t>Slower launch of standard software applications</t>
  </si>
  <si>
    <t>Slower installation of frequently-used applications</t>
  </si>
  <si>
    <t>Business MacOS Test, Copyright (c) 2019 AV-TEST GmbH (https://www.av-test.org), Last Update: 2019-01-22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</si>
</sst>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13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name val="Arial"/>
      <family val="2"/>
    </font>
    <font>
      <u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fgColor indexed="13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3" fillId="2" borderId="0"/>
    <xf numFmtId="0" fontId="5" fillId="2" borderId="0"/>
    <xf numFmtId="9" fontId="3" fillId="0" borderId="0" applyFont="0" applyFill="0" applyBorder="0" applyAlignment="0" applyProtection="0"/>
    <xf numFmtId="9" fontId="3" fillId="2" borderId="0" applyFont="0" applyFill="0" applyBorder="0" applyAlignment="0" applyProtection="0"/>
    <xf numFmtId="0" fontId="5" fillId="2" borderId="0"/>
    <xf numFmtId="0" fontId="5" fillId="2" borderId="0"/>
    <xf numFmtId="9" fontId="5" fillId="2" borderId="0" applyFont="0" applyFill="0" applyBorder="0" applyAlignment="0" applyProtection="0"/>
  </cellStyleXfs>
  <cellXfs count="97">
    <xf numFmtId="0" fontId="0" fillId="0" borderId="0" xfId="0"/>
    <xf numFmtId="0" fontId="2" fillId="3" borderId="0" xfId="0" applyFont="1" applyFill="1"/>
    <xf numFmtId="0" fontId="1" fillId="0" borderId="0" xfId="0" applyFont="1"/>
    <xf numFmtId="0" fontId="1" fillId="2" borderId="0" xfId="0" applyFont="1" applyFill="1" applyAlignment="1"/>
    <xf numFmtId="1" fontId="4" fillId="0" borderId="0" xfId="0" applyNumberFormat="1" applyFont="1"/>
    <xf numFmtId="0" fontId="2" fillId="3" borderId="0" xfId="1" applyFont="1" applyFill="1"/>
    <xf numFmtId="0" fontId="1" fillId="3" borderId="0" xfId="1" applyFont="1" applyFill="1"/>
    <xf numFmtId="0" fontId="7" fillId="2" borderId="0" xfId="1" applyFont="1"/>
    <xf numFmtId="0" fontId="1" fillId="2" borderId="0" xfId="1" applyFont="1"/>
    <xf numFmtId="0" fontId="2" fillId="2" borderId="0" xfId="1" applyFont="1"/>
    <xf numFmtId="0" fontId="8" fillId="2" borderId="0" xfId="1" applyFont="1" applyAlignment="1">
      <alignment horizontal="center"/>
    </xf>
    <xf numFmtId="0" fontId="1" fillId="2" borderId="0" xfId="1" applyFont="1" applyAlignment="1">
      <alignment horizontal="center"/>
    </xf>
    <xf numFmtId="0" fontId="1" fillId="3" borderId="0" xfId="1" applyFont="1" applyFill="1" applyAlignment="1">
      <alignment horizontal="center"/>
    </xf>
    <xf numFmtId="0" fontId="2" fillId="4" borderId="0" xfId="1" applyFont="1" applyFill="1"/>
    <xf numFmtId="164" fontId="1" fillId="4" borderId="0" xfId="1" applyNumberFormat="1" applyFont="1" applyFill="1"/>
    <xf numFmtId="164" fontId="1" fillId="4" borderId="0" xfId="1" applyNumberFormat="1" applyFont="1" applyFill="1" applyAlignment="1">
      <alignment wrapText="1"/>
    </xf>
    <xf numFmtId="0" fontId="7" fillId="4" borderId="0" xfId="1" applyFont="1" applyFill="1"/>
    <xf numFmtId="0" fontId="7" fillId="2" borderId="0" xfId="1" applyFont="1" applyAlignment="1">
      <alignment horizontal="center"/>
    </xf>
    <xf numFmtId="164" fontId="7" fillId="2" borderId="0" xfId="1" applyNumberFormat="1" applyFont="1"/>
    <xf numFmtId="164" fontId="7" fillId="4" borderId="0" xfId="1" applyNumberFormat="1" applyFont="1" applyFill="1"/>
    <xf numFmtId="164" fontId="1" fillId="3" borderId="0" xfId="1" applyNumberFormat="1" applyFont="1" applyFill="1"/>
    <xf numFmtId="164" fontId="2" fillId="4" borderId="0" xfId="1" applyNumberFormat="1" applyFont="1" applyFill="1"/>
    <xf numFmtId="164" fontId="2" fillId="3" borderId="0" xfId="1" applyNumberFormat="1" applyFont="1" applyFill="1"/>
    <xf numFmtId="0" fontId="1" fillId="2" borderId="0" xfId="1" applyFont="1" applyFill="1" applyAlignment="1">
      <alignment horizontal="center"/>
    </xf>
    <xf numFmtId="0" fontId="1" fillId="2" borderId="0" xfId="1" applyFont="1" applyFill="1" applyAlignment="1"/>
    <xf numFmtId="4" fontId="7" fillId="2" borderId="0" xfId="1" applyNumberFormat="1" applyFont="1"/>
    <xf numFmtId="4" fontId="6" fillId="2" borderId="0" xfId="1" applyNumberFormat="1" applyFont="1" applyFill="1" applyBorder="1"/>
    <xf numFmtId="4" fontId="9" fillId="2" borderId="0" xfId="1" applyNumberFormat="1" applyFont="1"/>
    <xf numFmtId="165" fontId="1" fillId="3" borderId="0" xfId="1" applyNumberFormat="1" applyFont="1" applyFill="1"/>
    <xf numFmtId="2" fontId="1" fillId="2" borderId="0" xfId="1" applyNumberFormat="1" applyFont="1" applyAlignment="1">
      <alignment wrapText="1"/>
    </xf>
    <xf numFmtId="2" fontId="1" fillId="4" borderId="0" xfId="1" applyNumberFormat="1" applyFont="1" applyFill="1" applyAlignment="1">
      <alignment wrapText="1"/>
    </xf>
    <xf numFmtId="0" fontId="1" fillId="4" borderId="0" xfId="1" applyFont="1" applyFill="1"/>
    <xf numFmtId="9" fontId="7" fillId="2" borderId="0" xfId="4" applyFont="1"/>
    <xf numFmtId="9" fontId="7" fillId="2" borderId="0" xfId="1" applyNumberFormat="1" applyFont="1"/>
    <xf numFmtId="0" fontId="1" fillId="4" borderId="0" xfId="1" applyNumberFormat="1" applyFont="1" applyFill="1" applyAlignment="1">
      <alignment wrapText="1"/>
    </xf>
    <xf numFmtId="0" fontId="1" fillId="2" borderId="0" xfId="1" applyNumberFormat="1" applyFont="1" applyAlignment="1">
      <alignment horizontal="center"/>
    </xf>
    <xf numFmtId="2" fontId="1" fillId="2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1" applyFont="1" applyFill="1"/>
    <xf numFmtId="0" fontId="1" fillId="0" borderId="0" xfId="0" quotePrefix="1" applyFont="1"/>
    <xf numFmtId="164" fontId="7" fillId="0" borderId="0" xfId="3" applyNumberFormat="1" applyFont="1"/>
    <xf numFmtId="164" fontId="7" fillId="4" borderId="0" xfId="3" applyNumberFormat="1" applyFont="1" applyFill="1"/>
    <xf numFmtId="9" fontId="7" fillId="0" borderId="0" xfId="3" applyNumberFormat="1" applyFont="1"/>
    <xf numFmtId="164" fontId="1" fillId="0" borderId="0" xfId="1" applyNumberFormat="1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1" applyFont="1" applyFill="1"/>
    <xf numFmtId="0" fontId="2" fillId="4" borderId="0" xfId="5" applyFont="1" applyFill="1"/>
    <xf numFmtId="0" fontId="1" fillId="2" borderId="0" xfId="6" applyFont="1" applyFill="1"/>
    <xf numFmtId="0" fontId="10" fillId="2" borderId="0" xfId="5" applyFont="1"/>
    <xf numFmtId="0" fontId="2" fillId="4" borderId="0" xfId="6" applyFont="1" applyFill="1"/>
    <xf numFmtId="0" fontId="1" fillId="2" borderId="0" xfId="6" applyFont="1"/>
    <xf numFmtId="2" fontId="2" fillId="2" borderId="0" xfId="5" applyNumberFormat="1" applyFont="1"/>
    <xf numFmtId="166" fontId="10" fillId="2" borderId="0" xfId="5" applyNumberFormat="1" applyFont="1"/>
    <xf numFmtId="9" fontId="1" fillId="0" borderId="0" xfId="0" applyNumberFormat="1" applyFont="1"/>
    <xf numFmtId="164" fontId="1" fillId="0" borderId="0" xfId="0" applyNumberFormat="1" applyFont="1"/>
    <xf numFmtId="10" fontId="1" fillId="0" borderId="0" xfId="0" applyNumberFormat="1" applyFont="1" applyAlignment="1">
      <alignment horizontal="right"/>
    </xf>
    <xf numFmtId="164" fontId="7" fillId="2" borderId="0" xfId="1" applyNumberFormat="1" applyFont="1" applyAlignment="1">
      <alignment horizontal="right"/>
    </xf>
    <xf numFmtId="164" fontId="7" fillId="0" borderId="0" xfId="3" applyNumberFormat="1" applyFont="1" applyAlignment="1">
      <alignment horizontal="right"/>
    </xf>
    <xf numFmtId="164" fontId="7" fillId="4" borderId="0" xfId="3" applyNumberFormat="1" applyFont="1" applyFill="1" applyAlignment="1">
      <alignment horizontal="right"/>
    </xf>
    <xf numFmtId="9" fontId="7" fillId="2" borderId="0" xfId="3" applyNumberFormat="1" applyFont="1" applyFill="1"/>
    <xf numFmtId="9" fontId="1" fillId="0" borderId="0" xfId="3" applyFont="1"/>
    <xf numFmtId="9" fontId="1" fillId="0" borderId="0" xfId="3" applyFont="1" applyAlignment="1">
      <alignment horizontal="right"/>
    </xf>
    <xf numFmtId="9" fontId="1" fillId="2" borderId="0" xfId="3" applyFont="1" applyFill="1" applyAlignment="1">
      <alignment wrapText="1"/>
    </xf>
    <xf numFmtId="9" fontId="1" fillId="4" borderId="0" xfId="3" applyFont="1" applyFill="1" applyAlignment="1">
      <alignment wrapText="1"/>
    </xf>
    <xf numFmtId="0" fontId="1" fillId="2" borderId="0" xfId="5" applyFont="1" applyFill="1"/>
    <xf numFmtId="49" fontId="1" fillId="2" borderId="0" xfId="5" applyNumberFormat="1" applyFont="1"/>
    <xf numFmtId="9" fontId="1" fillId="2" borderId="0" xfId="3" applyFont="1" applyFill="1" applyAlignment="1">
      <alignment horizontal="center" wrapText="1"/>
    </xf>
    <xf numFmtId="0" fontId="3" fillId="2" borderId="0" xfId="1"/>
    <xf numFmtId="9" fontId="3" fillId="2" borderId="0" xfId="1" applyNumberFormat="1"/>
    <xf numFmtId="0" fontId="11" fillId="2" borderId="0" xfId="0" applyFont="1" applyFill="1"/>
    <xf numFmtId="0" fontId="9" fillId="2" borderId="0" xfId="5" applyFont="1"/>
    <xf numFmtId="0" fontId="12" fillId="2" borderId="0" xfId="5" applyFont="1"/>
    <xf numFmtId="0" fontId="9" fillId="2" borderId="0" xfId="5" quotePrefix="1" applyFont="1"/>
    <xf numFmtId="0" fontId="10" fillId="2" borderId="0" xfId="5" applyFont="1" applyAlignment="1">
      <alignment horizontal="left"/>
    </xf>
    <xf numFmtId="0" fontId="9" fillId="2" borderId="0" xfId="5" quotePrefix="1" applyNumberFormat="1" applyFont="1"/>
    <xf numFmtId="10" fontId="9" fillId="2" borderId="0" xfId="5" applyNumberFormat="1" applyFont="1"/>
    <xf numFmtId="1" fontId="9" fillId="2" borderId="0" xfId="5" applyNumberFormat="1" applyFont="1"/>
    <xf numFmtId="9" fontId="9" fillId="6" borderId="0" xfId="7" applyFont="1" applyFill="1"/>
    <xf numFmtId="0" fontId="9" fillId="6" borderId="0" xfId="5" applyFont="1" applyFill="1"/>
    <xf numFmtId="0" fontId="9" fillId="2" borderId="0" xfId="5" applyNumberFormat="1" applyFont="1"/>
    <xf numFmtId="9" fontId="9" fillId="2" borderId="0" xfId="5" applyNumberFormat="1" applyFont="1"/>
    <xf numFmtId="0" fontId="10" fillId="2" borderId="0" xfId="5" applyFont="1" applyFill="1"/>
    <xf numFmtId="0" fontId="9" fillId="2" borderId="0" xfId="5" applyFont="1" applyFill="1"/>
    <xf numFmtId="10" fontId="9" fillId="2" borderId="0" xfId="5" applyNumberFormat="1" applyFont="1" applyFill="1"/>
    <xf numFmtId="0" fontId="9" fillId="2" borderId="0" xfId="5" applyNumberFormat="1" applyFont="1" applyFill="1"/>
    <xf numFmtId="0" fontId="9" fillId="2" borderId="0" xfId="5" quotePrefix="1" applyNumberFormat="1" applyFont="1" applyFill="1"/>
    <xf numFmtId="10" fontId="9" fillId="6" borderId="0" xfId="5" applyNumberFormat="1" applyFont="1" applyFill="1"/>
    <xf numFmtId="10" fontId="9" fillId="2" borderId="0" xfId="7" applyNumberFormat="1" applyFont="1" applyFill="1"/>
    <xf numFmtId="9" fontId="9" fillId="2" borderId="0" xfId="5" applyNumberFormat="1" applyFont="1" applyAlignment="1">
      <alignment horizontal="right"/>
    </xf>
    <xf numFmtId="166" fontId="10" fillId="5" borderId="0" xfId="5" applyNumberFormat="1" applyFont="1" applyFill="1"/>
    <xf numFmtId="0" fontId="10" fillId="5" borderId="0" xfId="5" applyFont="1" applyFill="1" applyAlignment="1">
      <alignment horizontal="right"/>
    </xf>
    <xf numFmtId="0" fontId="1" fillId="2" borderId="0" xfId="0" applyFont="1" applyFill="1"/>
    <xf numFmtId="9" fontId="1" fillId="2" borderId="0" xfId="3" applyNumberFormat="1" applyFont="1" applyFill="1" applyAlignment="1">
      <alignment wrapText="1"/>
    </xf>
    <xf numFmtId="9" fontId="1" fillId="4" borderId="0" xfId="3" applyNumberFormat="1" applyFont="1" applyFill="1" applyAlignment="1">
      <alignment wrapText="1"/>
    </xf>
    <xf numFmtId="9" fontId="1" fillId="0" borderId="0" xfId="1" applyNumberFormat="1" applyFont="1" applyFill="1" applyAlignment="1">
      <alignment horizontal="center"/>
    </xf>
    <xf numFmtId="9" fontId="1" fillId="0" borderId="0" xfId="0" applyNumberFormat="1" applyFont="1" applyAlignment="1">
      <alignment horizontal="right"/>
    </xf>
    <xf numFmtId="0" fontId="3" fillId="2" borderId="0" xfId="1" applyAlignment="1">
      <alignment horizontal="center"/>
    </xf>
  </cellXfs>
  <cellStyles count="8">
    <cellStyle name="Prozent" xfId="3" builtinId="5"/>
    <cellStyle name="Prozent 10" xfId="7" xr:uid="{5BF0F9E5-2433-4F1F-9D7F-17CCED54ACDC}"/>
    <cellStyle name="Prozent 2" xfId="4" xr:uid="{00000000-0005-0000-0000-000001000000}"/>
    <cellStyle name="Standard" xfId="0" builtinId="0"/>
    <cellStyle name="Standard 10" xfId="6" xr:uid="{00000000-0005-0000-0000-000003000000}"/>
    <cellStyle name="Standard 2" xfId="1" xr:uid="{00000000-0005-0000-0000-000004000000}"/>
    <cellStyle name="Standard 2 6" xfId="5" xr:uid="{00000000-0005-0000-0000-000005000000}"/>
    <cellStyle name="Standard 3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"/>
  <sheetViews>
    <sheetView tabSelected="1" zoomScaleNormal="100" workbookViewId="0">
      <selection activeCell="B2" sqref="B2"/>
    </sheetView>
  </sheetViews>
  <sheetFormatPr baseColWidth="10" defaultColWidth="9.1796875" defaultRowHeight="10" x14ac:dyDescent="0.2"/>
  <cols>
    <col min="1" max="1" width="2" style="7" customWidth="1"/>
    <col min="2" max="2" width="69.453125" style="7" customWidth="1"/>
    <col min="3" max="3" width="9.1796875" style="7" bestFit="1" customWidth="1"/>
    <col min="4" max="4" width="9.1796875" style="7" customWidth="1"/>
    <col min="5" max="5" width="0.453125" style="7" customWidth="1"/>
    <col min="6" max="8" width="11.453125" style="7" customWidth="1"/>
    <col min="9" max="9" width="2" style="7" customWidth="1"/>
    <col min="10" max="11" width="11.453125" style="7" customWidth="1"/>
    <col min="12" max="12" width="2" style="7" customWidth="1"/>
    <col min="13" max="14" width="11.453125" style="7" customWidth="1"/>
    <col min="15" max="15" width="2" style="7" customWidth="1"/>
    <col min="16" max="16384" width="9.1796875" style="7"/>
  </cols>
  <sheetData>
    <row r="1" spans="1:15" ht="12" customHeight="1" x14ac:dyDescent="0.25">
      <c r="A1" s="5"/>
      <c r="B1" s="1" t="s">
        <v>64</v>
      </c>
      <c r="C1" s="6"/>
      <c r="D1" s="6"/>
      <c r="E1" s="6"/>
      <c r="F1" s="6"/>
      <c r="G1" s="6"/>
      <c r="H1" s="6"/>
      <c r="I1" s="5"/>
      <c r="J1" s="5"/>
      <c r="K1" s="5"/>
      <c r="L1" s="5"/>
      <c r="M1" s="5"/>
      <c r="N1" s="5"/>
      <c r="O1" s="5"/>
    </row>
    <row r="2" spans="1:15" ht="12" customHeight="1" x14ac:dyDescent="0.25">
      <c r="A2" s="5"/>
      <c r="B2" s="8"/>
      <c r="I2" s="5"/>
      <c r="L2" s="5"/>
      <c r="O2" s="5"/>
    </row>
    <row r="3" spans="1:15" ht="12" customHeight="1" x14ac:dyDescent="0.25">
      <c r="A3" s="5"/>
      <c r="B3" s="9" t="s">
        <v>17</v>
      </c>
      <c r="F3" s="8"/>
      <c r="G3" s="8"/>
      <c r="H3" s="8"/>
      <c r="I3" s="5"/>
      <c r="L3" s="5"/>
      <c r="O3" s="5"/>
    </row>
    <row r="4" spans="1:15" ht="12" customHeight="1" x14ac:dyDescent="0.25">
      <c r="A4" s="5"/>
      <c r="B4" s="9" t="s">
        <v>57</v>
      </c>
      <c r="F4" s="8"/>
      <c r="G4" s="8"/>
      <c r="H4" s="8"/>
      <c r="I4" s="5"/>
      <c r="L4" s="5"/>
      <c r="O4" s="5"/>
    </row>
    <row r="5" spans="1:15" ht="12" customHeight="1" x14ac:dyDescent="0.25">
      <c r="A5" s="5"/>
      <c r="B5" s="38" t="s">
        <v>45</v>
      </c>
      <c r="F5" s="8"/>
      <c r="G5" s="8"/>
      <c r="H5" s="8"/>
      <c r="I5" s="5"/>
      <c r="L5" s="5"/>
      <c r="O5" s="5"/>
    </row>
    <row r="6" spans="1:15" ht="12" customHeight="1" x14ac:dyDescent="0.25">
      <c r="A6" s="5"/>
      <c r="B6" s="8"/>
      <c r="F6" s="8"/>
      <c r="G6" s="8"/>
      <c r="H6" s="8"/>
      <c r="I6" s="5"/>
      <c r="L6" s="5"/>
      <c r="O6" s="5"/>
    </row>
    <row r="7" spans="1:15" ht="12" customHeight="1" x14ac:dyDescent="0.25">
      <c r="A7" s="5"/>
      <c r="B7" s="9" t="s">
        <v>58</v>
      </c>
      <c r="F7" s="8"/>
      <c r="G7" s="8"/>
      <c r="H7" s="8"/>
      <c r="I7" s="5"/>
      <c r="L7" s="5"/>
      <c r="O7" s="5"/>
    </row>
    <row r="8" spans="1:15" ht="12" customHeight="1" x14ac:dyDescent="0.25">
      <c r="A8" s="5"/>
      <c r="B8" s="9" t="s">
        <v>10</v>
      </c>
      <c r="F8" s="8"/>
      <c r="G8" s="8"/>
      <c r="H8" s="8"/>
      <c r="I8" s="5"/>
      <c r="L8" s="5"/>
      <c r="O8" s="5"/>
    </row>
    <row r="9" spans="1:15" ht="12" customHeight="1" x14ac:dyDescent="0.25">
      <c r="A9" s="5"/>
      <c r="B9" s="8"/>
      <c r="F9" s="8"/>
      <c r="G9" s="8"/>
      <c r="H9" s="8"/>
      <c r="I9" s="5"/>
      <c r="L9" s="5"/>
      <c r="O9" s="5"/>
    </row>
    <row r="10" spans="1:15" ht="12" customHeight="1" x14ac:dyDescent="0.25">
      <c r="A10" s="5"/>
      <c r="B10" s="64" t="s">
        <v>38</v>
      </c>
      <c r="C10" s="10" t="s">
        <v>11</v>
      </c>
      <c r="D10" s="10" t="s">
        <v>12</v>
      </c>
      <c r="F10" s="8">
        <v>183931</v>
      </c>
      <c r="G10" s="8">
        <v>183932</v>
      </c>
      <c r="H10" s="8">
        <v>183933</v>
      </c>
      <c r="I10" s="5"/>
      <c r="L10" s="5"/>
      <c r="O10" s="5"/>
    </row>
    <row r="11" spans="1:15" ht="12" customHeight="1" x14ac:dyDescent="0.25">
      <c r="A11" s="5"/>
      <c r="B11" s="50" t="s">
        <v>39</v>
      </c>
      <c r="F11" s="2" t="s">
        <v>43</v>
      </c>
      <c r="G11" s="2" t="s">
        <v>27</v>
      </c>
      <c r="H11" s="2" t="s">
        <v>29</v>
      </c>
      <c r="I11" s="5"/>
      <c r="L11" s="5"/>
      <c r="O11" s="5"/>
    </row>
    <row r="12" spans="1:15" ht="12" customHeight="1" x14ac:dyDescent="0.25">
      <c r="A12" s="5"/>
      <c r="B12" s="50" t="s">
        <v>0</v>
      </c>
      <c r="F12" s="2" t="s">
        <v>28</v>
      </c>
      <c r="G12" s="2" t="s">
        <v>28</v>
      </c>
      <c r="H12" s="2" t="s">
        <v>36</v>
      </c>
      <c r="I12" s="5" t="s">
        <v>9</v>
      </c>
      <c r="J12" s="11" t="s">
        <v>4</v>
      </c>
      <c r="K12" s="11" t="s">
        <v>5</v>
      </c>
      <c r="L12" s="12"/>
      <c r="M12" s="11" t="s">
        <v>6</v>
      </c>
      <c r="N12" s="11" t="s">
        <v>7</v>
      </c>
      <c r="O12" s="5"/>
    </row>
    <row r="13" spans="1:15" ht="12" customHeight="1" x14ac:dyDescent="0.25">
      <c r="A13" s="5"/>
      <c r="B13" s="8" t="s">
        <v>1</v>
      </c>
      <c r="F13" s="2" t="s">
        <v>3</v>
      </c>
      <c r="G13" s="2" t="s">
        <v>3</v>
      </c>
      <c r="H13" s="2" t="s">
        <v>3</v>
      </c>
      <c r="I13" s="5"/>
      <c r="L13" s="5"/>
      <c r="O13" s="5"/>
    </row>
    <row r="14" spans="1:15" ht="12" customHeight="1" x14ac:dyDescent="0.25">
      <c r="A14" s="5"/>
      <c r="B14" s="65" t="s">
        <v>40</v>
      </c>
      <c r="F14" s="2" t="s">
        <v>44</v>
      </c>
      <c r="G14" s="2" t="s">
        <v>41</v>
      </c>
      <c r="H14" s="2" t="s">
        <v>42</v>
      </c>
      <c r="I14" s="5" t="s">
        <v>9</v>
      </c>
      <c r="L14" s="5"/>
      <c r="O14" s="5"/>
    </row>
    <row r="15" spans="1:15" ht="12" customHeight="1" x14ac:dyDescent="0.25">
      <c r="A15" s="5"/>
      <c r="B15" s="8" t="s">
        <v>2</v>
      </c>
      <c r="F15" s="39" t="s">
        <v>59</v>
      </c>
      <c r="G15" s="39" t="s">
        <v>60</v>
      </c>
      <c r="H15" s="39" t="s">
        <v>61</v>
      </c>
      <c r="I15" s="5" t="s">
        <v>9</v>
      </c>
      <c r="L15" s="5"/>
      <c r="O15" s="5"/>
    </row>
    <row r="16" spans="1:15" ht="12" customHeight="1" x14ac:dyDescent="0.25">
      <c r="A16" s="5"/>
      <c r="B16" s="8"/>
      <c r="I16" s="5"/>
      <c r="L16" s="5"/>
      <c r="O16" s="5"/>
    </row>
    <row r="17" spans="1:19" ht="12" customHeight="1" x14ac:dyDescent="0.25">
      <c r="A17" s="5"/>
      <c r="B17" s="5" t="s">
        <v>22</v>
      </c>
      <c r="C17" s="6"/>
      <c r="D17" s="6"/>
      <c r="E17" s="6"/>
      <c r="F17" s="6"/>
      <c r="G17" s="6"/>
      <c r="H17" s="6"/>
      <c r="I17" s="5"/>
      <c r="J17" s="5"/>
      <c r="K17" s="5"/>
      <c r="L17" s="13"/>
      <c r="M17" s="5"/>
      <c r="N17" s="5"/>
      <c r="O17" s="5"/>
    </row>
    <row r="18" spans="1:19" ht="12" customHeight="1" x14ac:dyDescent="0.25">
      <c r="A18" s="5"/>
      <c r="B18" s="8"/>
      <c r="I18" s="13"/>
      <c r="L18" s="13"/>
      <c r="O18" s="13"/>
    </row>
    <row r="19" spans="1:19" ht="12" customHeight="1" x14ac:dyDescent="0.2">
      <c r="A19" s="6"/>
      <c r="B19" s="8" t="s">
        <v>56</v>
      </c>
      <c r="C19" s="37">
        <v>241</v>
      </c>
      <c r="D19" s="94">
        <f>M19</f>
        <v>1</v>
      </c>
      <c r="E19" s="33"/>
      <c r="F19" s="53">
        <v>1</v>
      </c>
      <c r="G19" s="53">
        <v>1</v>
      </c>
      <c r="H19" s="53">
        <v>1</v>
      </c>
      <c r="I19" s="14"/>
      <c r="J19" s="92">
        <f>MIN(F19:H19)</f>
        <v>1</v>
      </c>
      <c r="K19" s="92">
        <f>MAX(F19:H19)</f>
        <v>1</v>
      </c>
      <c r="L19" s="93"/>
      <c r="M19" s="92">
        <f>AVERAGE(F19:H19)</f>
        <v>1</v>
      </c>
      <c r="N19" s="92">
        <f>MEDIAN(F19:H19)</f>
        <v>1</v>
      </c>
      <c r="O19" s="16"/>
    </row>
    <row r="20" spans="1:19" ht="12" customHeight="1" x14ac:dyDescent="0.2">
      <c r="A20" s="6"/>
      <c r="B20" s="8"/>
      <c r="C20" s="11"/>
      <c r="D20" s="43"/>
      <c r="F20" s="53"/>
      <c r="G20" s="54"/>
      <c r="H20" s="54"/>
      <c r="I20" s="14"/>
      <c r="J20" s="40"/>
      <c r="K20" s="42"/>
      <c r="L20" s="41"/>
      <c r="M20" s="40"/>
      <c r="N20" s="40"/>
      <c r="O20" s="16"/>
    </row>
    <row r="21" spans="1:19" ht="12" customHeight="1" x14ac:dyDescent="0.25">
      <c r="A21" s="5"/>
      <c r="B21" s="45" t="s">
        <v>23</v>
      </c>
      <c r="C21" s="37">
        <v>504</v>
      </c>
      <c r="D21" s="43" t="str">
        <f>M21</f>
        <v>n/a</v>
      </c>
      <c r="F21" s="55" t="s">
        <v>16</v>
      </c>
      <c r="G21" s="55" t="s">
        <v>15</v>
      </c>
      <c r="H21" s="95">
        <v>0</v>
      </c>
      <c r="I21" s="19"/>
      <c r="J21" s="57" t="s">
        <v>37</v>
      </c>
      <c r="K21" s="57" t="s">
        <v>37</v>
      </c>
      <c r="L21" s="58"/>
      <c r="M21" s="57" t="s">
        <v>37</v>
      </c>
      <c r="N21" s="57" t="s">
        <v>37</v>
      </c>
      <c r="O21" s="16"/>
    </row>
    <row r="22" spans="1:19" ht="12" customHeight="1" x14ac:dyDescent="0.25">
      <c r="A22" s="5"/>
      <c r="B22" s="45" t="s">
        <v>24</v>
      </c>
      <c r="C22" s="17">
        <v>5467</v>
      </c>
      <c r="D22" s="43" t="str">
        <f>M22</f>
        <v>n/a</v>
      </c>
      <c r="F22" s="56" t="s">
        <v>14</v>
      </c>
      <c r="G22" s="56" t="s">
        <v>14</v>
      </c>
      <c r="H22" s="95">
        <v>0</v>
      </c>
      <c r="I22" s="19"/>
      <c r="J22" s="57" t="s">
        <v>37</v>
      </c>
      <c r="K22" s="57" t="s">
        <v>37</v>
      </c>
      <c r="L22" s="58"/>
      <c r="M22" s="57" t="s">
        <v>37</v>
      </c>
      <c r="N22" s="57" t="s">
        <v>37</v>
      </c>
      <c r="O22" s="16"/>
    </row>
    <row r="23" spans="1:19" ht="12" customHeight="1" x14ac:dyDescent="0.25">
      <c r="A23" s="5"/>
      <c r="B23" s="8"/>
      <c r="C23" s="17"/>
      <c r="F23" s="18"/>
      <c r="G23" s="18"/>
      <c r="H23" s="18"/>
      <c r="I23" s="19"/>
      <c r="J23" s="18"/>
      <c r="K23" s="18"/>
      <c r="L23" s="19"/>
      <c r="M23" s="18"/>
      <c r="N23" s="18"/>
      <c r="O23" s="16"/>
    </row>
    <row r="24" spans="1:19" ht="12" customHeight="1" x14ac:dyDescent="0.25">
      <c r="A24" s="5"/>
      <c r="B24" s="46" t="s">
        <v>25</v>
      </c>
      <c r="C24" s="12"/>
      <c r="D24" s="12"/>
      <c r="E24" s="6"/>
      <c r="F24" s="6"/>
      <c r="G24" s="6"/>
      <c r="H24" s="6"/>
      <c r="I24" s="13"/>
      <c r="J24" s="5"/>
      <c r="K24" s="5"/>
      <c r="L24" s="5"/>
      <c r="M24" s="5"/>
      <c r="N24" s="5"/>
      <c r="O24" s="13"/>
    </row>
    <row r="25" spans="1:19" ht="12" customHeight="1" x14ac:dyDescent="0.25">
      <c r="A25" s="5"/>
      <c r="B25" s="8"/>
      <c r="C25" s="23"/>
      <c r="D25" s="23"/>
      <c r="I25" s="5"/>
      <c r="L25" s="5"/>
      <c r="O25" s="5"/>
    </row>
    <row r="26" spans="1:19" ht="12" customHeight="1" x14ac:dyDescent="0.2">
      <c r="A26" s="6"/>
      <c r="B26" s="91" t="s">
        <v>18</v>
      </c>
      <c r="C26" s="44">
        <v>91.125</v>
      </c>
      <c r="D26" s="66">
        <f>M26</f>
        <v>2.7434842249656941E-3</v>
      </c>
      <c r="E26" s="25"/>
      <c r="F26" s="60">
        <v>1.37174211248281E-3</v>
      </c>
      <c r="G26" s="60">
        <v>2.7434842249656199E-3</v>
      </c>
      <c r="H26" s="60">
        <v>4.115226337448652E-3</v>
      </c>
      <c r="I26" s="28"/>
      <c r="J26" s="62">
        <f>MIN(F26:H26)</f>
        <v>1.37174211248281E-3</v>
      </c>
      <c r="K26" s="62">
        <f>MAX(F26:H26)</f>
        <v>4.115226337448652E-3</v>
      </c>
      <c r="L26" s="63"/>
      <c r="M26" s="62">
        <f>AVERAGE(F26:H26)</f>
        <v>2.7434842249656941E-3</v>
      </c>
      <c r="N26" s="62">
        <f>MEDIAN(F26:H26)</f>
        <v>2.7434842249656199E-3</v>
      </c>
      <c r="O26" s="6"/>
      <c r="P26" s="59"/>
      <c r="Q26" s="59"/>
      <c r="R26" s="59"/>
      <c r="S26" s="59"/>
    </row>
    <row r="27" spans="1:19" ht="12" customHeight="1" x14ac:dyDescent="0.2">
      <c r="A27" s="6"/>
      <c r="B27" s="3" t="s">
        <v>62</v>
      </c>
      <c r="C27" s="44">
        <v>11</v>
      </c>
      <c r="D27" s="66">
        <f>M27</f>
        <v>0.15151515151515152</v>
      </c>
      <c r="E27" s="25"/>
      <c r="F27" s="60">
        <v>0</v>
      </c>
      <c r="G27" s="61">
        <v>0</v>
      </c>
      <c r="H27" s="61">
        <v>0.45454545454545459</v>
      </c>
      <c r="I27" s="28"/>
      <c r="J27" s="62">
        <f>MIN(F27:H27)</f>
        <v>0</v>
      </c>
      <c r="K27" s="62">
        <f>MAX(F27:H27)</f>
        <v>0.45454545454545459</v>
      </c>
      <c r="L27" s="63"/>
      <c r="M27" s="62">
        <f>AVERAGE(F27:H27)</f>
        <v>0.15151515151515152</v>
      </c>
      <c r="N27" s="62">
        <f>MEDIAN(F27:H27)</f>
        <v>0</v>
      </c>
      <c r="O27" s="6"/>
      <c r="P27" s="59"/>
      <c r="Q27" s="59"/>
      <c r="R27" s="59"/>
      <c r="S27" s="59"/>
    </row>
    <row r="28" spans="1:19" ht="12" customHeight="1" x14ac:dyDescent="0.2">
      <c r="A28" s="6"/>
      <c r="B28" s="2" t="s">
        <v>63</v>
      </c>
      <c r="C28" s="44">
        <v>158.625</v>
      </c>
      <c r="D28" s="66">
        <f>M28</f>
        <v>6.8557919621749466E-2</v>
      </c>
      <c r="E28" s="25"/>
      <c r="F28" s="60">
        <v>9.3774625689519331E-2</v>
      </c>
      <c r="G28" s="60">
        <v>5.6737588652482351E-2</v>
      </c>
      <c r="H28" s="60">
        <v>5.5161544523246731E-2</v>
      </c>
      <c r="I28" s="28"/>
      <c r="J28" s="62">
        <f>MIN(F28:H28)</f>
        <v>5.5161544523246731E-2</v>
      </c>
      <c r="K28" s="62">
        <f>MAX(F28:H28)</f>
        <v>9.3774625689519331E-2</v>
      </c>
      <c r="L28" s="63"/>
      <c r="M28" s="62">
        <f>AVERAGE(F28:H28)</f>
        <v>6.8557919621749466E-2</v>
      </c>
      <c r="N28" s="62">
        <f>MEDIAN(F28:H28)</f>
        <v>5.6737588652482351E-2</v>
      </c>
      <c r="O28" s="6"/>
      <c r="P28" s="59"/>
      <c r="Q28" s="59"/>
      <c r="R28" s="59"/>
      <c r="S28" s="59"/>
    </row>
    <row r="29" spans="1:19" ht="12" customHeight="1" x14ac:dyDescent="0.2">
      <c r="A29" s="6"/>
      <c r="B29" s="91" t="s">
        <v>19</v>
      </c>
      <c r="C29" s="44">
        <v>78.125</v>
      </c>
      <c r="D29" s="66">
        <f>M29</f>
        <v>1.5999999999999941E-2</v>
      </c>
      <c r="E29" s="25"/>
      <c r="F29" s="60">
        <v>2.079999999999993E-2</v>
      </c>
      <c r="G29" s="60">
        <v>6.3999999999999613E-3</v>
      </c>
      <c r="H29" s="60">
        <v>2.079999999999993E-2</v>
      </c>
      <c r="I29" s="28"/>
      <c r="J29" s="62">
        <f>MIN(F29:H29)</f>
        <v>6.3999999999999613E-3</v>
      </c>
      <c r="K29" s="62">
        <f>MAX(F29:H29)</f>
        <v>2.079999999999993E-2</v>
      </c>
      <c r="L29" s="63"/>
      <c r="M29" s="62">
        <f>AVERAGE(F29:H29)</f>
        <v>1.5999999999999941E-2</v>
      </c>
      <c r="N29" s="62">
        <f>MEDIAN(F29:H29)</f>
        <v>2.079999999999993E-2</v>
      </c>
      <c r="O29" s="6"/>
      <c r="P29" s="59"/>
      <c r="Q29" s="59"/>
      <c r="R29" s="59"/>
      <c r="S29" s="59"/>
    </row>
    <row r="30" spans="1:19" ht="12" customHeight="1" x14ac:dyDescent="0.2">
      <c r="A30" s="6"/>
      <c r="B30" s="3"/>
      <c r="C30" s="4"/>
      <c r="D30" s="36"/>
      <c r="E30" s="25"/>
      <c r="F30" s="27"/>
      <c r="G30" s="26"/>
      <c r="H30" s="26"/>
      <c r="I30" s="28"/>
      <c r="J30" s="29"/>
      <c r="K30" s="29"/>
      <c r="L30" s="30"/>
      <c r="M30" s="29"/>
      <c r="N30" s="29"/>
      <c r="O30" s="6"/>
    </row>
    <row r="31" spans="1:19" ht="12" customHeight="1" x14ac:dyDescent="0.25">
      <c r="A31" s="5"/>
      <c r="B31" s="5" t="s">
        <v>26</v>
      </c>
      <c r="C31" s="12"/>
      <c r="D31" s="6"/>
      <c r="E31" s="6"/>
      <c r="F31" s="20"/>
      <c r="G31" s="20"/>
      <c r="H31" s="20"/>
      <c r="I31" s="21"/>
      <c r="J31" s="22"/>
      <c r="K31" s="22"/>
      <c r="L31" s="21"/>
      <c r="M31" s="22"/>
      <c r="N31" s="22"/>
      <c r="O31" s="13"/>
    </row>
    <row r="32" spans="1:19" ht="12" customHeight="1" x14ac:dyDescent="0.25">
      <c r="A32" s="5"/>
      <c r="B32" s="8"/>
      <c r="C32" s="17"/>
      <c r="F32" s="18"/>
      <c r="G32" s="18"/>
      <c r="H32" s="18"/>
      <c r="I32" s="21"/>
      <c r="J32" s="18"/>
      <c r="K32" s="18"/>
      <c r="L32" s="21"/>
      <c r="M32" s="18"/>
      <c r="N32" s="18"/>
      <c r="O32" s="13"/>
    </row>
    <row r="33" spans="1:15" ht="12" customHeight="1" x14ac:dyDescent="0.25">
      <c r="A33" s="5"/>
      <c r="B33" s="47" t="s">
        <v>20</v>
      </c>
      <c r="C33" s="23">
        <v>20620</v>
      </c>
      <c r="D33" s="35">
        <v>0</v>
      </c>
      <c r="F33" s="24">
        <v>0</v>
      </c>
      <c r="G33" s="24">
        <v>1</v>
      </c>
      <c r="H33" s="24">
        <v>0</v>
      </c>
      <c r="I33" s="14"/>
      <c r="J33" s="24">
        <v>0</v>
      </c>
      <c r="K33" s="24">
        <v>0</v>
      </c>
      <c r="L33" s="34"/>
      <c r="M33" s="24">
        <v>0</v>
      </c>
      <c r="N33" s="24">
        <v>0</v>
      </c>
      <c r="O33" s="16"/>
    </row>
    <row r="34" spans="1:15" ht="12" customHeight="1" x14ac:dyDescent="0.25">
      <c r="A34" s="5"/>
      <c r="B34" s="47" t="s">
        <v>21</v>
      </c>
      <c r="C34" s="23">
        <v>50</v>
      </c>
      <c r="D34" s="35">
        <v>0</v>
      </c>
      <c r="F34" s="24">
        <v>0</v>
      </c>
      <c r="G34" s="24">
        <v>0</v>
      </c>
      <c r="H34" s="24">
        <v>0</v>
      </c>
      <c r="I34" s="14"/>
      <c r="J34" s="24">
        <v>0</v>
      </c>
      <c r="K34" s="24">
        <v>0</v>
      </c>
      <c r="L34" s="15"/>
      <c r="M34" s="24">
        <v>0</v>
      </c>
      <c r="N34" s="24">
        <v>0</v>
      </c>
      <c r="O34" s="16"/>
    </row>
    <row r="35" spans="1:15" ht="12" customHeight="1" x14ac:dyDescent="0.25">
      <c r="A35" s="5"/>
      <c r="B35" s="8"/>
      <c r="C35" s="17"/>
      <c r="D35" s="17"/>
      <c r="I35" s="13"/>
      <c r="L35" s="13"/>
      <c r="O35" s="13"/>
    </row>
    <row r="36" spans="1:15" ht="12" customHeight="1" x14ac:dyDescent="0.25">
      <c r="A36" s="6"/>
      <c r="B36" s="49" t="s">
        <v>35</v>
      </c>
      <c r="C36" s="16"/>
      <c r="D36" s="16"/>
      <c r="E36" s="16"/>
      <c r="F36" s="16"/>
      <c r="G36" s="16"/>
      <c r="H36" s="16"/>
      <c r="I36" s="31"/>
      <c r="J36" s="16"/>
      <c r="K36" s="16"/>
      <c r="L36" s="31"/>
      <c r="M36" s="16"/>
      <c r="N36" s="16"/>
      <c r="O36" s="6"/>
    </row>
    <row r="37" spans="1:15" ht="12" customHeight="1" x14ac:dyDescent="0.2">
      <c r="A37" s="6"/>
      <c r="B37" s="50"/>
      <c r="I37" s="6"/>
      <c r="L37" s="6"/>
      <c r="O37" s="6"/>
    </row>
    <row r="38" spans="1:15" ht="12" customHeight="1" x14ac:dyDescent="0.25">
      <c r="A38" s="6"/>
      <c r="B38" s="51" t="s">
        <v>30</v>
      </c>
      <c r="F38" s="52">
        <f>LOOKUP(F19,Calculation!$C12:$C23,Calculation!$B12:$B23)</f>
        <v>6</v>
      </c>
      <c r="G38" s="52">
        <f>LOOKUP(G19,Calculation!$C12:$C23,Calculation!$B12:$B23)</f>
        <v>6</v>
      </c>
      <c r="H38" s="52">
        <f>LOOKUP(H19,Calculation!$C12:$C23,Calculation!$B12:$B23)</f>
        <v>6</v>
      </c>
      <c r="I38" s="6"/>
      <c r="L38" s="6"/>
      <c r="O38" s="6"/>
    </row>
    <row r="39" spans="1:15" ht="12" customHeight="1" x14ac:dyDescent="0.25">
      <c r="A39" s="6"/>
      <c r="B39" s="51" t="s">
        <v>31</v>
      </c>
      <c r="F39" s="52">
        <f>LOOKUP(AVERAGE(F26:F29),Calculation!$G13:$G24,Calculation!$H13:$H24)</f>
        <v>6</v>
      </c>
      <c r="G39" s="52">
        <f>LOOKUP(AVERAGE(G26:G29),Calculation!$G13:$G24,Calculation!$H13:$H24)</f>
        <v>6</v>
      </c>
      <c r="H39" s="52">
        <f>LOOKUP(AVERAGE(H26:H29),Calculation!$G13:$G24,Calculation!$H13:$H24)</f>
        <v>5.5</v>
      </c>
      <c r="I39" s="6"/>
      <c r="L39" s="6"/>
      <c r="O39" s="6"/>
    </row>
    <row r="40" spans="1:15" ht="12" customHeight="1" x14ac:dyDescent="0.25">
      <c r="A40" s="6"/>
      <c r="B40" s="51" t="s">
        <v>32</v>
      </c>
      <c r="F40" s="52">
        <f>LOOKUP(SUM(F33:F34),Calculation!$I13:$I24,Calculation!$H13:$H24)</f>
        <v>6</v>
      </c>
      <c r="G40" s="52">
        <f>LOOKUP(SUM(G33:G34),Calculation!$I13:$I24,Calculation!$H13:$H24)</f>
        <v>5.5</v>
      </c>
      <c r="H40" s="52">
        <f>LOOKUP(SUM(H33:H34),Calculation!$I13:$I24,Calculation!$H13:$H24)</f>
        <v>6</v>
      </c>
      <c r="I40" s="6"/>
      <c r="L40" s="6"/>
      <c r="O40" s="6"/>
    </row>
    <row r="41" spans="1:15" ht="12" customHeight="1" x14ac:dyDescent="0.2">
      <c r="A41" s="6"/>
      <c r="B41" s="50"/>
      <c r="I41" s="6"/>
      <c r="L41" s="6"/>
      <c r="O41" s="6"/>
    </row>
    <row r="42" spans="1:15" ht="12" customHeight="1" x14ac:dyDescent="0.25">
      <c r="A42" s="6"/>
      <c r="B42" s="48" t="s">
        <v>33</v>
      </c>
      <c r="F42" s="89">
        <f>SUM(F38:F40)</f>
        <v>18</v>
      </c>
      <c r="G42" s="89">
        <f>SUM(G38:G40)</f>
        <v>17.5</v>
      </c>
      <c r="H42" s="89">
        <f>SUM(H38:H40)</f>
        <v>17.5</v>
      </c>
      <c r="I42" s="6"/>
      <c r="L42" s="6"/>
      <c r="O42" s="6"/>
    </row>
    <row r="43" spans="1:15" ht="12" customHeight="1" x14ac:dyDescent="0.25">
      <c r="A43" s="6"/>
      <c r="B43" s="48" t="s">
        <v>34</v>
      </c>
      <c r="F43" s="90" t="s">
        <v>13</v>
      </c>
      <c r="G43" s="90" t="s">
        <v>13</v>
      </c>
      <c r="H43" s="90" t="s">
        <v>13</v>
      </c>
      <c r="I43" s="6"/>
      <c r="L43" s="6"/>
      <c r="O43" s="6"/>
    </row>
    <row r="44" spans="1:15" ht="12" customHeight="1" x14ac:dyDescent="0.2">
      <c r="A44" s="6"/>
      <c r="B44" s="8"/>
      <c r="I44" s="6"/>
      <c r="L44" s="6"/>
      <c r="O44" s="6"/>
    </row>
    <row r="45" spans="1:15" ht="12" customHeight="1" x14ac:dyDescent="0.25">
      <c r="A45" s="5"/>
      <c r="B45" s="5" t="s">
        <v>8</v>
      </c>
      <c r="C45" s="6"/>
      <c r="D45" s="6"/>
      <c r="E45" s="6"/>
      <c r="F45" s="6"/>
      <c r="G45" s="6"/>
      <c r="H45" s="6"/>
      <c r="I45" s="5"/>
      <c r="J45" s="5"/>
      <c r="K45" s="5"/>
      <c r="L45" s="5"/>
      <c r="M45" s="5"/>
      <c r="N45" s="5"/>
      <c r="O45" s="5"/>
    </row>
    <row r="47" spans="1:15" x14ac:dyDescent="0.2">
      <c r="F47" s="32"/>
      <c r="G47" s="32"/>
      <c r="H47" s="32"/>
    </row>
    <row r="48" spans="1:15" x14ac:dyDescent="0.2">
      <c r="F48" s="32"/>
      <c r="G48" s="32"/>
      <c r="H48" s="32"/>
    </row>
    <row r="50" spans="6:8" x14ac:dyDescent="0.2">
      <c r="F50" s="33"/>
      <c r="G50" s="33"/>
      <c r="H50" s="3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570B-448D-4729-B7F8-FC9680418F50}">
  <dimension ref="A1:I50"/>
  <sheetViews>
    <sheetView workbookViewId="0">
      <selection activeCell="A2" sqref="A2"/>
    </sheetView>
  </sheetViews>
  <sheetFormatPr baseColWidth="10" defaultColWidth="11.453125" defaultRowHeight="11.25" customHeight="1" x14ac:dyDescent="0.35"/>
  <cols>
    <col min="1" max="1" width="20.7265625" style="67" customWidth="1"/>
    <col min="2" max="5" width="15.7265625" style="67" customWidth="1"/>
    <col min="6" max="6" width="1.453125" style="67" customWidth="1"/>
    <col min="7" max="8" width="15.7265625" style="67" customWidth="1"/>
    <col min="9" max="16384" width="11.453125" style="67"/>
  </cols>
  <sheetData>
    <row r="1" spans="1:9" ht="11.25" customHeight="1" x14ac:dyDescent="0.35">
      <c r="A1" s="69" t="str">
        <f>'AV-TEST'!B1</f>
        <v>Business MacOS Test, Copyright (c) 2019 AV-TEST GmbH (https://www.av-test.org), Last Update: 2019-01-22 (eh/mm)</v>
      </c>
      <c r="B1" s="70"/>
      <c r="C1" s="70"/>
      <c r="D1" s="70"/>
      <c r="E1" s="70"/>
      <c r="F1" s="70"/>
      <c r="G1" s="70"/>
      <c r="H1" s="70"/>
    </row>
    <row r="2" spans="1:9" ht="11.25" customHeight="1" x14ac:dyDescent="0.35">
      <c r="A2" s="70"/>
      <c r="B2" s="70"/>
      <c r="C2" s="70"/>
      <c r="D2" s="70"/>
      <c r="E2" s="70"/>
      <c r="F2" s="70"/>
      <c r="G2" s="70"/>
      <c r="H2" s="70"/>
    </row>
    <row r="3" spans="1:9" ht="11.25" customHeight="1" x14ac:dyDescent="0.35">
      <c r="A3" s="71" t="s">
        <v>47</v>
      </c>
      <c r="B3" s="70"/>
      <c r="C3" s="70"/>
      <c r="D3" s="70"/>
      <c r="E3" s="70"/>
      <c r="F3" s="70"/>
      <c r="G3" s="70"/>
      <c r="H3" s="70"/>
    </row>
    <row r="4" spans="1:9" ht="11.25" customHeight="1" x14ac:dyDescent="0.35">
      <c r="A4" s="71"/>
      <c r="B4" s="72" t="s">
        <v>48</v>
      </c>
      <c r="C4" s="70"/>
      <c r="D4" s="70"/>
      <c r="E4" s="70"/>
      <c r="F4" s="70"/>
      <c r="G4" s="70"/>
      <c r="H4" s="70"/>
    </row>
    <row r="5" spans="1:9" ht="11.25" customHeight="1" x14ac:dyDescent="0.35">
      <c r="A5" s="70"/>
      <c r="B5" s="72" t="s">
        <v>49</v>
      </c>
      <c r="C5" s="70"/>
      <c r="D5" s="70"/>
      <c r="E5" s="70"/>
      <c r="F5" s="70"/>
      <c r="G5" s="70"/>
      <c r="H5" s="70"/>
    </row>
    <row r="6" spans="1:9" ht="11.25" customHeight="1" x14ac:dyDescent="0.35">
      <c r="A6" s="70"/>
      <c r="B6" s="72" t="s">
        <v>50</v>
      </c>
      <c r="C6" s="70"/>
      <c r="D6" s="70"/>
      <c r="E6" s="70"/>
      <c r="F6" s="70"/>
      <c r="G6" s="70"/>
      <c r="H6" s="70"/>
    </row>
    <row r="7" spans="1:9" ht="11.25" customHeight="1" x14ac:dyDescent="0.35">
      <c r="A7" s="70"/>
      <c r="B7" s="70"/>
      <c r="C7" s="70"/>
      <c r="D7" s="70"/>
      <c r="E7" s="70"/>
      <c r="F7" s="70"/>
      <c r="G7" s="70"/>
      <c r="H7" s="70"/>
    </row>
    <row r="8" spans="1:9" ht="11.25" customHeight="1" x14ac:dyDescent="0.35">
      <c r="A8" s="71" t="s">
        <v>51</v>
      </c>
      <c r="B8" s="70"/>
      <c r="C8" s="70"/>
      <c r="D8" s="70"/>
      <c r="E8" s="70"/>
      <c r="F8" s="70"/>
      <c r="G8" s="70"/>
      <c r="H8" s="70"/>
    </row>
    <row r="9" spans="1:9" ht="11.25" customHeight="1" x14ac:dyDescent="0.35">
      <c r="A9" s="70"/>
      <c r="B9" s="70"/>
      <c r="C9" s="70"/>
      <c r="D9" s="70"/>
      <c r="E9" s="70"/>
      <c r="F9" s="70"/>
      <c r="G9" s="70"/>
      <c r="H9" s="70"/>
    </row>
    <row r="10" spans="1:9" ht="11.25" customHeight="1" x14ac:dyDescent="0.35">
      <c r="A10" s="70"/>
      <c r="B10" s="73" t="s">
        <v>52</v>
      </c>
      <c r="C10" s="73" t="s">
        <v>53</v>
      </c>
      <c r="D10" s="73"/>
      <c r="E10" s="73"/>
      <c r="F10" s="73" t="s">
        <v>9</v>
      </c>
      <c r="G10" s="73" t="s">
        <v>54</v>
      </c>
      <c r="H10" s="73" t="s">
        <v>52</v>
      </c>
      <c r="I10" s="73" t="s">
        <v>46</v>
      </c>
    </row>
    <row r="11" spans="1:9" ht="11.25" customHeight="1" x14ac:dyDescent="0.35">
      <c r="A11" s="70"/>
      <c r="B11" s="70"/>
      <c r="C11" s="70"/>
      <c r="D11" s="70"/>
      <c r="E11" s="70"/>
      <c r="F11" s="70"/>
      <c r="G11" s="70"/>
      <c r="H11" s="70"/>
    </row>
    <row r="12" spans="1:9" ht="11.25" customHeight="1" x14ac:dyDescent="0.35">
      <c r="A12" s="70"/>
      <c r="B12" s="70">
        <v>0</v>
      </c>
      <c r="C12" s="75">
        <v>0</v>
      </c>
      <c r="D12" s="87"/>
      <c r="E12" s="70"/>
      <c r="F12" s="74" t="s">
        <v>55</v>
      </c>
      <c r="G12" s="70"/>
      <c r="H12" s="70"/>
    </row>
    <row r="13" spans="1:9" ht="11.25" customHeight="1" x14ac:dyDescent="0.35">
      <c r="A13" s="70"/>
      <c r="B13" s="70">
        <v>1</v>
      </c>
      <c r="C13" s="75">
        <v>0.89</v>
      </c>
      <c r="D13" s="87"/>
      <c r="E13" s="76"/>
      <c r="F13" s="74" t="s">
        <v>55</v>
      </c>
      <c r="G13" s="77">
        <v>0</v>
      </c>
      <c r="H13" s="78">
        <v>6</v>
      </c>
      <c r="I13" s="78">
        <v>0</v>
      </c>
    </row>
    <row r="14" spans="1:9" ht="11.25" customHeight="1" x14ac:dyDescent="0.35">
      <c r="A14" s="70"/>
      <c r="B14" s="70">
        <v>1.5</v>
      </c>
      <c r="C14" s="75">
        <v>0.9</v>
      </c>
      <c r="D14" s="87"/>
      <c r="E14" s="79"/>
      <c r="F14" s="74" t="s">
        <v>55</v>
      </c>
      <c r="G14" s="80">
        <v>0.1</v>
      </c>
      <c r="H14" s="70">
        <v>5.5</v>
      </c>
      <c r="I14" s="82">
        <v>1</v>
      </c>
    </row>
    <row r="15" spans="1:9" ht="11.25" customHeight="1" x14ac:dyDescent="0.35">
      <c r="A15" s="70"/>
      <c r="B15" s="70">
        <v>2</v>
      </c>
      <c r="C15" s="75">
        <v>0.91</v>
      </c>
      <c r="D15" s="87"/>
      <c r="E15" s="79"/>
      <c r="F15" s="74" t="s">
        <v>55</v>
      </c>
      <c r="G15" s="80">
        <v>0.2</v>
      </c>
      <c r="H15" s="70">
        <v>5</v>
      </c>
      <c r="I15" s="82">
        <v>2</v>
      </c>
    </row>
    <row r="16" spans="1:9" ht="11.25" customHeight="1" x14ac:dyDescent="0.35">
      <c r="A16" s="70"/>
      <c r="B16" s="70">
        <v>2.5</v>
      </c>
      <c r="C16" s="75">
        <v>0.92</v>
      </c>
      <c r="D16" s="87"/>
      <c r="E16" s="79"/>
      <c r="F16" s="74" t="s">
        <v>55</v>
      </c>
      <c r="G16" s="80">
        <v>0.3</v>
      </c>
      <c r="H16" s="70">
        <v>4.5</v>
      </c>
      <c r="I16" s="82">
        <v>3</v>
      </c>
    </row>
    <row r="17" spans="1:9" ht="11.25" customHeight="1" x14ac:dyDescent="0.35">
      <c r="A17" s="70"/>
      <c r="B17" s="70">
        <v>3</v>
      </c>
      <c r="C17" s="75">
        <v>0.93</v>
      </c>
      <c r="D17" s="87"/>
      <c r="E17" s="79"/>
      <c r="F17" s="74" t="s">
        <v>55</v>
      </c>
      <c r="G17" s="80">
        <v>0.4</v>
      </c>
      <c r="H17" s="70">
        <v>4</v>
      </c>
      <c r="I17" s="82">
        <v>4</v>
      </c>
    </row>
    <row r="18" spans="1:9" ht="11.25" customHeight="1" x14ac:dyDescent="0.35">
      <c r="A18" s="81"/>
      <c r="B18" s="82">
        <v>3.5</v>
      </c>
      <c r="C18" s="83">
        <v>0.94</v>
      </c>
      <c r="D18" s="87"/>
      <c r="E18" s="84"/>
      <c r="F18" s="85" t="s">
        <v>55</v>
      </c>
      <c r="G18" s="80">
        <v>0.5</v>
      </c>
      <c r="H18" s="82">
        <v>3.5</v>
      </c>
      <c r="I18" s="82">
        <v>5</v>
      </c>
    </row>
    <row r="19" spans="1:9" ht="11.25" customHeight="1" x14ac:dyDescent="0.35">
      <c r="A19" s="70"/>
      <c r="B19" s="70">
        <v>4</v>
      </c>
      <c r="C19" s="75">
        <v>0.95</v>
      </c>
      <c r="D19" s="87"/>
      <c r="E19" s="79"/>
      <c r="F19" s="74" t="s">
        <v>55</v>
      </c>
      <c r="G19" s="80">
        <v>0.6</v>
      </c>
      <c r="H19" s="70">
        <v>3</v>
      </c>
      <c r="I19" s="82">
        <v>6</v>
      </c>
    </row>
    <row r="20" spans="1:9" ht="11.25" customHeight="1" x14ac:dyDescent="0.35">
      <c r="A20" s="70"/>
      <c r="B20" s="70">
        <v>4.5</v>
      </c>
      <c r="C20" s="75">
        <v>0.96</v>
      </c>
      <c r="D20" s="87"/>
      <c r="E20" s="79"/>
      <c r="F20" s="74" t="s">
        <v>55</v>
      </c>
      <c r="G20" s="80">
        <v>0.7</v>
      </c>
      <c r="H20" s="70">
        <v>2.5</v>
      </c>
      <c r="I20" s="82">
        <v>7</v>
      </c>
    </row>
    <row r="21" spans="1:9" ht="11.25" customHeight="1" x14ac:dyDescent="0.35">
      <c r="A21" s="70"/>
      <c r="B21" s="70">
        <v>5</v>
      </c>
      <c r="C21" s="75">
        <v>0.97</v>
      </c>
      <c r="D21" s="87"/>
      <c r="E21" s="79"/>
      <c r="F21" s="74" t="s">
        <v>55</v>
      </c>
      <c r="G21" s="80">
        <v>0.8</v>
      </c>
      <c r="H21" s="70">
        <v>2</v>
      </c>
      <c r="I21" s="82">
        <v>8</v>
      </c>
    </row>
    <row r="22" spans="1:9" ht="11.25" customHeight="1" x14ac:dyDescent="0.35">
      <c r="A22" s="70"/>
      <c r="B22" s="70">
        <v>5.5</v>
      </c>
      <c r="C22" s="75">
        <v>0.98</v>
      </c>
      <c r="D22" s="87"/>
      <c r="E22" s="79"/>
      <c r="F22" s="74" t="s">
        <v>55</v>
      </c>
      <c r="G22" s="80">
        <v>0.9</v>
      </c>
      <c r="H22" s="70">
        <v>1.5</v>
      </c>
      <c r="I22" s="82">
        <v>9</v>
      </c>
    </row>
    <row r="23" spans="1:9" ht="11.25" customHeight="1" x14ac:dyDescent="0.35">
      <c r="A23" s="81"/>
      <c r="B23" s="78">
        <v>6</v>
      </c>
      <c r="C23" s="86">
        <v>0.99</v>
      </c>
      <c r="D23" s="82"/>
      <c r="E23" s="82"/>
      <c r="F23" s="74" t="s">
        <v>55</v>
      </c>
      <c r="G23" s="80">
        <v>1</v>
      </c>
      <c r="H23" s="70">
        <v>1</v>
      </c>
      <c r="I23" s="82">
        <v>10</v>
      </c>
    </row>
    <row r="24" spans="1:9" ht="11.25" customHeight="1" x14ac:dyDescent="0.35">
      <c r="A24" s="81"/>
      <c r="B24" s="82"/>
      <c r="C24" s="83"/>
      <c r="D24" s="82"/>
      <c r="E24" s="82"/>
      <c r="F24" s="74" t="s">
        <v>55</v>
      </c>
      <c r="G24" s="88">
        <v>1</v>
      </c>
      <c r="H24" s="82">
        <v>0</v>
      </c>
      <c r="I24" s="82">
        <v>11</v>
      </c>
    </row>
    <row r="38" spans="1:5" ht="11.25" customHeight="1" x14ac:dyDescent="0.35">
      <c r="A38" s="96"/>
      <c r="B38" s="96"/>
      <c r="D38" s="96"/>
      <c r="E38" s="96"/>
    </row>
    <row r="39" spans="1:5" ht="11.25" customHeight="1" x14ac:dyDescent="0.35">
      <c r="A39" s="7"/>
      <c r="B39" s="33"/>
      <c r="E39" s="68"/>
    </row>
    <row r="40" spans="1:5" ht="11.25" customHeight="1" x14ac:dyDescent="0.35">
      <c r="A40" s="7"/>
      <c r="B40" s="33"/>
      <c r="E40" s="68"/>
    </row>
    <row r="41" spans="1:5" ht="11.25" customHeight="1" x14ac:dyDescent="0.35">
      <c r="A41" s="7"/>
      <c r="B41" s="33"/>
      <c r="E41" s="68"/>
    </row>
    <row r="42" spans="1:5" ht="11.25" customHeight="1" x14ac:dyDescent="0.35">
      <c r="A42" s="7"/>
      <c r="B42" s="33"/>
      <c r="E42" s="68"/>
    </row>
    <row r="43" spans="1:5" ht="11.25" customHeight="1" x14ac:dyDescent="0.35">
      <c r="A43" s="7"/>
      <c r="B43" s="33"/>
      <c r="E43" s="68"/>
    </row>
    <row r="44" spans="1:5" ht="11.25" customHeight="1" x14ac:dyDescent="0.35">
      <c r="A44" s="7"/>
      <c r="B44" s="33"/>
      <c r="E44" s="68"/>
    </row>
    <row r="45" spans="1:5" ht="11.25" customHeight="1" x14ac:dyDescent="0.35">
      <c r="A45" s="7"/>
      <c r="B45" s="33"/>
      <c r="E45" s="68"/>
    </row>
    <row r="46" spans="1:5" ht="11.25" customHeight="1" x14ac:dyDescent="0.35">
      <c r="A46" s="7"/>
      <c r="B46" s="33"/>
      <c r="E46" s="68"/>
    </row>
    <row r="47" spans="1:5" ht="11.25" customHeight="1" x14ac:dyDescent="0.35">
      <c r="A47" s="7"/>
      <c r="B47" s="33"/>
      <c r="E47" s="68"/>
    </row>
    <row r="48" spans="1:5" ht="11.25" customHeight="1" x14ac:dyDescent="0.35">
      <c r="A48" s="7"/>
      <c r="B48" s="33"/>
      <c r="E48" s="68"/>
    </row>
    <row r="49" spans="1:5" ht="11.25" customHeight="1" x14ac:dyDescent="0.35">
      <c r="A49" s="7"/>
      <c r="B49" s="33"/>
      <c r="E49" s="68"/>
    </row>
    <row r="50" spans="1:5" ht="11.25" customHeight="1" x14ac:dyDescent="0.35">
      <c r="A50" s="7"/>
      <c r="B50" s="33"/>
      <c r="E50" s="68"/>
    </row>
  </sheetData>
  <sortState ref="A39:B50">
    <sortCondition ref="A39:A50"/>
  </sortState>
  <mergeCells count="2">
    <mergeCell ref="A38:B38"/>
    <mergeCell ref="D38:E3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AV-TEST</vt:lpstr>
      <vt:lpstr>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2015-10-27T10:01:15Z</dcterms:created>
  <dcterms:modified xsi:type="dcterms:W3CDTF">2019-01-22T10:50:20Z</dcterms:modified>
</cp:coreProperties>
</file>